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David\Downloads\"/>
    </mc:Choice>
  </mc:AlternateContent>
  <xr:revisionPtr revIDLastSave="0" documentId="8_{8B6AD757-5A4C-460B-A045-B0590FCC43ED}" xr6:coauthVersionLast="47" xr6:coauthVersionMax="47" xr10:uidLastSave="{00000000-0000-0000-0000-000000000000}"/>
  <bookViews>
    <workbookView xWindow="-120" yWindow="-120" windowWidth="29040" windowHeight="15720" activeTab="4" xr2:uid="{00000000-000D-0000-FFFF-FFFF00000000}"/>
  </bookViews>
  <sheets>
    <sheet name="00_Start_Here" sheetId="1" r:id="rId1"/>
    <sheet name="01_Setup" sheetId="2" r:id="rId2"/>
    <sheet name="02_Dashboard" sheetId="3" r:id="rId3"/>
    <sheet name="03_Transactions" sheetId="4" r:id="rId4"/>
    <sheet name="04_Rent_Ledger" sheetId="5" r:id="rId5"/>
    <sheet name="05_Deposits" sheetId="6" r:id="rId6"/>
    <sheet name="06_Agent_Control" sheetId="7" r:id="rId7"/>
    <sheet name="07_Bank_Reconciliation" sheetId="8" r:id="rId8"/>
    <sheet name="08_Mortgage_Finance" sheetId="9" r:id="rId9"/>
    <sheet name="09_Shared_Costs" sheetId="10" r:id="rId10"/>
    <sheet name="10_Owner_Current" sheetId="11" r:id="rId11"/>
    <sheet name="11_Capital_Register" sheetId="12" r:id="rId12"/>
    <sheet name="12_Domestic_Items" sheetId="13" r:id="rId13"/>
    <sheet name="13_Document_Register" sheetId="14" r:id="rId14"/>
    <sheet name="14_Annual_Summary" sheetId="15" r:id="rId15"/>
    <sheet name="15_Tax_SA_Mapping" sheetId="16" r:id="rId16"/>
    <sheet name="16_MTD_Quarterly" sheetId="17" r:id="rId17"/>
    <sheet name="17_Year_End_Checklist" sheetId="18" r:id="rId18"/>
    <sheet name="18_Next_Year_Opening" sheetId="19" r:id="rId19"/>
    <sheet name="99_Lists" sheetId="20" r:id="rId20"/>
  </sheets>
  <calcPr calcId="191029"/>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29" i="16" l="1"/>
  <c r="Q28" i="16"/>
  <c r="Q27" i="16"/>
  <c r="Q26" i="16"/>
  <c r="Q25" i="16"/>
  <c r="P29" i="16"/>
  <c r="P28" i="16"/>
  <c r="P27" i="16"/>
  <c r="P26" i="16"/>
  <c r="P25" i="16"/>
  <c r="O29" i="16"/>
  <c r="O28" i="16"/>
  <c r="O27" i="16"/>
  <c r="O26" i="16"/>
  <c r="O25" i="16"/>
  <c r="M29" i="16"/>
  <c r="M28" i="16"/>
  <c r="M27" i="16"/>
  <c r="M26" i="16"/>
  <c r="M25" i="16"/>
  <c r="Q24" i="16"/>
  <c r="P24" i="16"/>
  <c r="O24" i="16"/>
  <c r="M24" i="16"/>
  <c r="D756" i="4"/>
  <c r="D755" i="4"/>
  <c r="D754" i="4"/>
  <c r="D753" i="4"/>
  <c r="D752" i="4"/>
  <c r="D751" i="4"/>
  <c r="D750" i="4"/>
  <c r="D749" i="4"/>
  <c r="D748" i="4"/>
  <c r="D747" i="4"/>
  <c r="D746" i="4"/>
  <c r="D745" i="4"/>
  <c r="D744" i="4"/>
  <c r="D743" i="4"/>
  <c r="D742" i="4"/>
  <c r="D741" i="4"/>
  <c r="D740" i="4"/>
  <c r="D739" i="4"/>
  <c r="D738" i="4"/>
  <c r="D737" i="4"/>
  <c r="D736" i="4"/>
  <c r="D735" i="4"/>
  <c r="D734" i="4"/>
  <c r="D733" i="4"/>
  <c r="D732" i="4"/>
  <c r="D731" i="4"/>
  <c r="D730" i="4"/>
  <c r="D729" i="4"/>
  <c r="D728" i="4"/>
  <c r="D727" i="4"/>
  <c r="D726" i="4"/>
  <c r="D725" i="4"/>
  <c r="D724" i="4"/>
  <c r="D723" i="4"/>
  <c r="D722" i="4"/>
  <c r="D721" i="4"/>
  <c r="D720" i="4"/>
  <c r="D719" i="4"/>
  <c r="D718" i="4"/>
  <c r="D717" i="4"/>
  <c r="D716" i="4"/>
  <c r="D715" i="4"/>
  <c r="D714" i="4"/>
  <c r="D713" i="4"/>
  <c r="D712" i="4"/>
  <c r="D711" i="4"/>
  <c r="D710" i="4"/>
  <c r="D709" i="4"/>
  <c r="D708" i="4"/>
  <c r="D707" i="4"/>
  <c r="D706" i="4"/>
  <c r="D705" i="4"/>
  <c r="D704" i="4"/>
  <c r="D703" i="4"/>
  <c r="D702" i="4"/>
  <c r="D701" i="4"/>
  <c r="D700" i="4"/>
  <c r="D699" i="4"/>
  <c r="D698" i="4"/>
  <c r="D697" i="4"/>
  <c r="D696" i="4"/>
  <c r="D695" i="4"/>
  <c r="D694" i="4"/>
  <c r="D693" i="4"/>
  <c r="D692" i="4"/>
  <c r="D691" i="4"/>
  <c r="D690" i="4"/>
  <c r="D689" i="4"/>
  <c r="D688" i="4"/>
  <c r="D687" i="4"/>
  <c r="D686" i="4"/>
  <c r="D685" i="4"/>
  <c r="D684" i="4"/>
  <c r="D683" i="4"/>
  <c r="D682" i="4"/>
  <c r="D681" i="4"/>
  <c r="D680" i="4"/>
  <c r="D679" i="4"/>
  <c r="D678" i="4"/>
  <c r="D677" i="4"/>
  <c r="D676" i="4"/>
  <c r="D675" i="4"/>
  <c r="D674" i="4"/>
  <c r="D673" i="4"/>
  <c r="D672" i="4"/>
  <c r="D671" i="4"/>
  <c r="D670" i="4"/>
  <c r="D669" i="4"/>
  <c r="D668" i="4"/>
  <c r="D667" i="4"/>
  <c r="D666" i="4"/>
  <c r="D665" i="4"/>
  <c r="D664" i="4"/>
  <c r="D663" i="4"/>
  <c r="D662" i="4"/>
  <c r="D661" i="4"/>
  <c r="D660" i="4"/>
  <c r="D659" i="4"/>
  <c r="D658" i="4"/>
  <c r="D657" i="4"/>
  <c r="D656" i="4"/>
  <c r="D655" i="4"/>
  <c r="D654" i="4"/>
  <c r="D653" i="4"/>
  <c r="D652" i="4"/>
  <c r="D651" i="4"/>
  <c r="D650" i="4"/>
  <c r="D649" i="4"/>
  <c r="D648" i="4"/>
  <c r="D647" i="4"/>
  <c r="D646" i="4"/>
  <c r="D645" i="4"/>
  <c r="D644" i="4"/>
  <c r="D643" i="4"/>
  <c r="D642" i="4"/>
  <c r="D641" i="4"/>
  <c r="D640" i="4"/>
  <c r="D639" i="4"/>
  <c r="D638" i="4"/>
  <c r="D637" i="4"/>
  <c r="D636" i="4"/>
  <c r="D635" i="4"/>
  <c r="D634" i="4"/>
  <c r="D633" i="4"/>
  <c r="D632" i="4"/>
  <c r="D631" i="4"/>
  <c r="D630" i="4"/>
  <c r="D629" i="4"/>
  <c r="D628" i="4"/>
  <c r="D627" i="4"/>
  <c r="D626" i="4"/>
  <c r="D625" i="4"/>
  <c r="D624" i="4"/>
  <c r="D623" i="4"/>
  <c r="D622" i="4"/>
  <c r="D621" i="4"/>
  <c r="D620" i="4"/>
  <c r="D619" i="4"/>
  <c r="D618" i="4"/>
  <c r="D617" i="4"/>
  <c r="D616" i="4"/>
  <c r="D615" i="4"/>
  <c r="D614" i="4"/>
  <c r="D613" i="4"/>
  <c r="D612" i="4"/>
  <c r="D611" i="4"/>
  <c r="D610" i="4"/>
  <c r="D609" i="4"/>
  <c r="D608" i="4"/>
  <c r="D607" i="4"/>
  <c r="D606" i="4"/>
  <c r="D605" i="4"/>
  <c r="D604" i="4"/>
  <c r="D603" i="4"/>
  <c r="D602" i="4"/>
  <c r="D601" i="4"/>
  <c r="D600" i="4"/>
  <c r="D599" i="4"/>
  <c r="D598" i="4"/>
  <c r="D597" i="4"/>
  <c r="D596" i="4"/>
  <c r="D595" i="4"/>
  <c r="D594" i="4"/>
  <c r="D593" i="4"/>
  <c r="D592" i="4"/>
  <c r="D591" i="4"/>
  <c r="D590" i="4"/>
  <c r="D589" i="4"/>
  <c r="D588" i="4"/>
  <c r="D587" i="4"/>
  <c r="D586" i="4"/>
  <c r="D585" i="4"/>
  <c r="D584" i="4"/>
  <c r="D583" i="4"/>
  <c r="D582" i="4"/>
  <c r="D581" i="4"/>
  <c r="D580" i="4"/>
  <c r="D579" i="4"/>
  <c r="D578" i="4"/>
  <c r="D577" i="4"/>
  <c r="D576" i="4"/>
  <c r="D575" i="4"/>
  <c r="D574" i="4"/>
  <c r="D573" i="4"/>
  <c r="D572" i="4"/>
  <c r="D571" i="4"/>
  <c r="D570" i="4"/>
  <c r="D569" i="4"/>
  <c r="D568" i="4"/>
  <c r="D567" i="4"/>
  <c r="D566" i="4"/>
  <c r="D565" i="4"/>
  <c r="D564" i="4"/>
  <c r="D563" i="4"/>
  <c r="D562" i="4"/>
  <c r="D561" i="4"/>
  <c r="D560" i="4"/>
  <c r="D559" i="4"/>
  <c r="D558" i="4"/>
  <c r="D557" i="4"/>
  <c r="D556" i="4"/>
  <c r="D555" i="4"/>
  <c r="D554" i="4"/>
  <c r="D553" i="4"/>
  <c r="D552" i="4"/>
  <c r="D551" i="4"/>
  <c r="D550" i="4"/>
  <c r="D549" i="4"/>
  <c r="D548" i="4"/>
  <c r="D547" i="4"/>
  <c r="D546" i="4"/>
  <c r="D545" i="4"/>
  <c r="D544" i="4"/>
  <c r="D543" i="4"/>
  <c r="D542" i="4"/>
  <c r="D541" i="4"/>
  <c r="D540" i="4"/>
  <c r="D539" i="4"/>
  <c r="D538" i="4"/>
  <c r="D537" i="4"/>
  <c r="D536" i="4"/>
  <c r="D535" i="4"/>
  <c r="D534" i="4"/>
  <c r="D533" i="4"/>
  <c r="D532" i="4"/>
  <c r="D531" i="4"/>
  <c r="D530" i="4"/>
  <c r="D529" i="4"/>
  <c r="D528" i="4"/>
  <c r="D527" i="4"/>
  <c r="D526" i="4"/>
  <c r="D525" i="4"/>
  <c r="D524" i="4"/>
  <c r="D523" i="4"/>
  <c r="D522" i="4"/>
  <c r="D521" i="4"/>
  <c r="D520" i="4"/>
  <c r="D519" i="4"/>
  <c r="D518" i="4"/>
  <c r="D517" i="4"/>
  <c r="D516" i="4"/>
  <c r="D515" i="4"/>
  <c r="D514" i="4"/>
  <c r="D513" i="4"/>
  <c r="D512" i="4"/>
  <c r="D511" i="4"/>
  <c r="D510" i="4"/>
  <c r="D509" i="4"/>
  <c r="D508" i="4"/>
  <c r="D507" i="4"/>
  <c r="D506" i="4"/>
  <c r="D505" i="4"/>
  <c r="D504" i="4"/>
  <c r="D503" i="4"/>
  <c r="D502" i="4"/>
  <c r="D501" i="4"/>
  <c r="D500" i="4"/>
  <c r="D499" i="4"/>
  <c r="D498" i="4"/>
  <c r="D497" i="4"/>
  <c r="D496" i="4"/>
  <c r="D495" i="4"/>
  <c r="D494" i="4"/>
  <c r="D493" i="4"/>
  <c r="D492" i="4"/>
  <c r="D491" i="4"/>
  <c r="D490" i="4"/>
  <c r="D489" i="4"/>
  <c r="D488" i="4"/>
  <c r="D487" i="4"/>
  <c r="D486" i="4"/>
  <c r="D485" i="4"/>
  <c r="D484" i="4"/>
  <c r="D483" i="4"/>
  <c r="D482" i="4"/>
  <c r="D481" i="4"/>
  <c r="D480" i="4"/>
  <c r="D479" i="4"/>
  <c r="D478" i="4"/>
  <c r="D477" i="4"/>
  <c r="D476" i="4"/>
  <c r="D475" i="4"/>
  <c r="D474" i="4"/>
  <c r="D473" i="4"/>
  <c r="D472" i="4"/>
  <c r="D471" i="4"/>
  <c r="D470" i="4"/>
  <c r="D469" i="4"/>
  <c r="D468" i="4"/>
  <c r="D467" i="4"/>
  <c r="D466" i="4"/>
  <c r="D465" i="4"/>
  <c r="D464" i="4"/>
  <c r="D463" i="4"/>
  <c r="D462" i="4"/>
  <c r="D461" i="4"/>
  <c r="D460" i="4"/>
  <c r="D459" i="4"/>
  <c r="D458" i="4"/>
  <c r="D457" i="4"/>
  <c r="D456" i="4"/>
  <c r="D455" i="4"/>
  <c r="D454" i="4"/>
  <c r="D453" i="4"/>
  <c r="D452" i="4"/>
  <c r="D451" i="4"/>
  <c r="D450" i="4"/>
  <c r="D449" i="4"/>
  <c r="D448" i="4"/>
  <c r="D447" i="4"/>
  <c r="D446" i="4"/>
  <c r="D445" i="4"/>
  <c r="D444" i="4"/>
  <c r="D443" i="4"/>
  <c r="D442" i="4"/>
  <c r="D441" i="4"/>
  <c r="D440" i="4"/>
  <c r="D439" i="4"/>
  <c r="D438" i="4"/>
  <c r="D437" i="4"/>
  <c r="D436" i="4"/>
  <c r="D435" i="4"/>
  <c r="D434" i="4"/>
  <c r="D433" i="4"/>
  <c r="D432" i="4"/>
  <c r="D431" i="4"/>
  <c r="D430" i="4"/>
  <c r="D429" i="4"/>
  <c r="D428" i="4"/>
  <c r="D427" i="4"/>
  <c r="D426" i="4"/>
  <c r="D425" i="4"/>
  <c r="D424" i="4"/>
  <c r="D423" i="4"/>
  <c r="D422" i="4"/>
  <c r="D421" i="4"/>
  <c r="D420" i="4"/>
  <c r="D419" i="4"/>
  <c r="D418" i="4"/>
  <c r="D417" i="4"/>
  <c r="D416" i="4"/>
  <c r="D415" i="4"/>
  <c r="D414" i="4"/>
  <c r="D413" i="4"/>
  <c r="D412" i="4"/>
  <c r="D411" i="4"/>
  <c r="D410" i="4"/>
  <c r="D409" i="4"/>
  <c r="D408" i="4"/>
  <c r="D407" i="4"/>
  <c r="D406" i="4"/>
  <c r="D405" i="4"/>
  <c r="D404" i="4"/>
  <c r="D403" i="4"/>
  <c r="D402" i="4"/>
  <c r="D401" i="4"/>
  <c r="D400" i="4"/>
  <c r="D399" i="4"/>
  <c r="D398" i="4"/>
  <c r="D397" i="4"/>
  <c r="D396" i="4"/>
  <c r="D395" i="4"/>
  <c r="D394" i="4"/>
  <c r="D393" i="4"/>
  <c r="D392" i="4"/>
  <c r="D391" i="4"/>
  <c r="D390" i="4"/>
  <c r="D389" i="4"/>
  <c r="D388" i="4"/>
  <c r="D387" i="4"/>
  <c r="D386" i="4"/>
  <c r="D385" i="4"/>
  <c r="D384" i="4"/>
  <c r="D383" i="4"/>
  <c r="D382" i="4"/>
  <c r="D381" i="4"/>
  <c r="D380" i="4"/>
  <c r="D379" i="4"/>
  <c r="D378" i="4"/>
  <c r="D377" i="4"/>
  <c r="D376" i="4"/>
  <c r="D375" i="4"/>
  <c r="D374" i="4"/>
  <c r="D373" i="4"/>
  <c r="D372" i="4"/>
  <c r="D371" i="4"/>
  <c r="D370" i="4"/>
  <c r="D369" i="4"/>
  <c r="D368" i="4"/>
  <c r="D367" i="4"/>
  <c r="D366" i="4"/>
  <c r="D365" i="4"/>
  <c r="D364" i="4"/>
  <c r="D363" i="4"/>
  <c r="D362" i="4"/>
  <c r="D361" i="4"/>
  <c r="D360" i="4"/>
  <c r="D359" i="4"/>
  <c r="D358" i="4"/>
  <c r="D357" i="4"/>
  <c r="D356" i="4"/>
  <c r="D355" i="4"/>
  <c r="D354" i="4"/>
  <c r="D353" i="4"/>
  <c r="D352" i="4"/>
  <c r="D351" i="4"/>
  <c r="D350" i="4"/>
  <c r="D349" i="4"/>
  <c r="D348" i="4"/>
  <c r="D347" i="4"/>
  <c r="D346" i="4"/>
  <c r="D345" i="4"/>
  <c r="D344" i="4"/>
  <c r="D343" i="4"/>
  <c r="D342" i="4"/>
  <c r="D341" i="4"/>
  <c r="D340" i="4"/>
  <c r="D339" i="4"/>
  <c r="D338" i="4"/>
  <c r="D337" i="4"/>
  <c r="D336" i="4"/>
  <c r="D335" i="4"/>
  <c r="D334" i="4"/>
  <c r="D333" i="4"/>
  <c r="D332" i="4"/>
  <c r="D331" i="4"/>
  <c r="D330" i="4"/>
  <c r="D329" i="4"/>
  <c r="D328" i="4"/>
  <c r="D327" i="4"/>
  <c r="D326" i="4"/>
  <c r="D325" i="4"/>
  <c r="D324" i="4"/>
  <c r="D323" i="4"/>
  <c r="D322" i="4"/>
  <c r="D321" i="4"/>
  <c r="D320" i="4"/>
  <c r="D319" i="4"/>
  <c r="D318" i="4"/>
  <c r="D317" i="4"/>
  <c r="D316" i="4"/>
  <c r="D315" i="4"/>
  <c r="D314" i="4"/>
  <c r="D313" i="4"/>
  <c r="D312" i="4"/>
  <c r="D311" i="4"/>
  <c r="D310" i="4"/>
  <c r="D309" i="4"/>
  <c r="D308" i="4"/>
  <c r="D307" i="4"/>
  <c r="D306" i="4"/>
  <c r="D305" i="4"/>
  <c r="D304" i="4"/>
  <c r="D303" i="4"/>
  <c r="D302" i="4"/>
  <c r="D301" i="4"/>
  <c r="D300" i="4"/>
  <c r="D299" i="4"/>
  <c r="D298" i="4"/>
  <c r="D297" i="4"/>
  <c r="D296" i="4"/>
  <c r="D295" i="4"/>
  <c r="D294" i="4"/>
  <c r="D293" i="4"/>
  <c r="D292" i="4"/>
  <c r="D291" i="4"/>
  <c r="D290" i="4"/>
  <c r="D289" i="4"/>
  <c r="D288" i="4"/>
  <c r="D287" i="4"/>
  <c r="D286" i="4"/>
  <c r="D285" i="4"/>
  <c r="D284" i="4"/>
  <c r="D283" i="4"/>
  <c r="D282" i="4"/>
  <c r="D281" i="4"/>
  <c r="D280" i="4"/>
  <c r="D279" i="4"/>
  <c r="D278" i="4"/>
  <c r="D277" i="4"/>
  <c r="D276" i="4"/>
  <c r="D275" i="4"/>
  <c r="D274" i="4"/>
  <c r="D273" i="4"/>
  <c r="D272" i="4"/>
  <c r="D271" i="4"/>
  <c r="D270" i="4"/>
  <c r="D269" i="4"/>
  <c r="D268" i="4"/>
  <c r="D267" i="4"/>
  <c r="D266" i="4"/>
  <c r="D265" i="4"/>
  <c r="D264" i="4"/>
  <c r="D263" i="4"/>
  <c r="D262" i="4"/>
  <c r="D261" i="4"/>
  <c r="D260" i="4"/>
  <c r="D259" i="4"/>
  <c r="D258" i="4"/>
  <c r="D257" i="4"/>
  <c r="D256" i="4"/>
  <c r="D255" i="4"/>
  <c r="D254" i="4"/>
  <c r="D253" i="4"/>
  <c r="D252" i="4"/>
  <c r="D251" i="4"/>
  <c r="D250" i="4"/>
  <c r="D249" i="4"/>
  <c r="D248" i="4"/>
  <c r="D247" i="4"/>
  <c r="D246" i="4"/>
  <c r="D245" i="4"/>
  <c r="D244" i="4"/>
  <c r="D243" i="4"/>
  <c r="D242" i="4"/>
  <c r="D241" i="4"/>
  <c r="D240" i="4"/>
  <c r="D239" i="4"/>
  <c r="D238" i="4"/>
  <c r="D237" i="4"/>
  <c r="D236" i="4"/>
  <c r="D235" i="4"/>
  <c r="D234" i="4"/>
  <c r="D233" i="4"/>
  <c r="D232" i="4"/>
  <c r="D231" i="4"/>
  <c r="D230" i="4"/>
  <c r="D229" i="4"/>
  <c r="D228" i="4"/>
  <c r="D227" i="4"/>
  <c r="D226" i="4"/>
  <c r="D225" i="4"/>
  <c r="D224" i="4"/>
  <c r="D223" i="4"/>
  <c r="D222" i="4"/>
  <c r="D221" i="4"/>
  <c r="D220" i="4"/>
  <c r="D219" i="4"/>
  <c r="D218" i="4"/>
  <c r="D217" i="4"/>
  <c r="D216" i="4"/>
  <c r="D215" i="4"/>
  <c r="D214" i="4"/>
  <c r="D213" i="4"/>
  <c r="D212" i="4"/>
  <c r="D211" i="4"/>
  <c r="D210" i="4"/>
  <c r="D209" i="4"/>
  <c r="D208" i="4"/>
  <c r="D207" i="4"/>
  <c r="D206" i="4"/>
  <c r="D205" i="4"/>
  <c r="D204" i="4"/>
  <c r="D203" i="4"/>
  <c r="D202" i="4"/>
  <c r="D201" i="4"/>
  <c r="D200" i="4"/>
  <c r="D199" i="4"/>
  <c r="D198" i="4"/>
  <c r="D197" i="4"/>
  <c r="D196" i="4"/>
  <c r="D195" i="4"/>
  <c r="D194" i="4"/>
  <c r="D193" i="4"/>
  <c r="D192" i="4"/>
  <c r="D191" i="4"/>
  <c r="D190" i="4"/>
  <c r="D189" i="4"/>
  <c r="D188" i="4"/>
  <c r="D187" i="4"/>
  <c r="D186" i="4"/>
  <c r="D185" i="4"/>
  <c r="D184" i="4"/>
  <c r="D183" i="4"/>
  <c r="D182" i="4"/>
  <c r="D181" i="4"/>
  <c r="D180" i="4"/>
  <c r="D179" i="4"/>
  <c r="D178" i="4"/>
  <c r="D177" i="4"/>
  <c r="D176" i="4"/>
  <c r="D175" i="4"/>
  <c r="D174" i="4"/>
  <c r="D173" i="4"/>
  <c r="D172" i="4"/>
  <c r="D171" i="4"/>
  <c r="D170" i="4"/>
  <c r="D169" i="4"/>
  <c r="D168" i="4"/>
  <c r="D167" i="4"/>
  <c r="D166" i="4"/>
  <c r="D165" i="4"/>
  <c r="D164" i="4"/>
  <c r="D163" i="4"/>
  <c r="D162" i="4"/>
  <c r="D161" i="4"/>
  <c r="D160" i="4"/>
  <c r="D159" i="4"/>
  <c r="D158" i="4"/>
  <c r="D157" i="4"/>
  <c r="D156" i="4"/>
  <c r="D155" i="4"/>
  <c r="D154" i="4"/>
  <c r="D153" i="4"/>
  <c r="D152" i="4"/>
  <c r="D151" i="4"/>
  <c r="D150" i="4"/>
  <c r="D149" i="4"/>
  <c r="D148" i="4"/>
  <c r="D147" i="4"/>
  <c r="D146" i="4"/>
  <c r="D145" i="4"/>
  <c r="D144" i="4"/>
  <c r="D143" i="4"/>
  <c r="D142" i="4"/>
  <c r="D141" i="4"/>
  <c r="D140" i="4"/>
  <c r="D139" i="4"/>
  <c r="D138" i="4"/>
  <c r="D137" i="4"/>
  <c r="D136" i="4"/>
  <c r="D135" i="4"/>
  <c r="D134" i="4"/>
  <c r="D133" i="4"/>
  <c r="D132" i="4"/>
  <c r="D131" i="4"/>
  <c r="D130" i="4"/>
  <c r="D129" i="4"/>
  <c r="D128" i="4"/>
  <c r="D127" i="4"/>
  <c r="D126" i="4"/>
  <c r="D125" i="4"/>
  <c r="D124" i="4"/>
  <c r="D123" i="4"/>
  <c r="D122" i="4"/>
  <c r="D121" i="4"/>
  <c r="D120" i="4"/>
  <c r="D119" i="4"/>
  <c r="D118" i="4"/>
  <c r="D117" i="4"/>
  <c r="D116" i="4"/>
  <c r="D115" i="4"/>
  <c r="D114" i="4"/>
  <c r="D113" i="4"/>
  <c r="D112" i="4"/>
  <c r="D111" i="4"/>
  <c r="D110" i="4"/>
  <c r="D109" i="4"/>
  <c r="D108" i="4"/>
  <c r="D107" i="4"/>
  <c r="D106" i="4"/>
  <c r="D105" i="4"/>
  <c r="D104" i="4"/>
  <c r="D103" i="4"/>
  <c r="D102" i="4"/>
  <c r="D101" i="4"/>
  <c r="D100" i="4"/>
  <c r="D99" i="4"/>
  <c r="D98" i="4"/>
  <c r="D97" i="4"/>
  <c r="D96" i="4"/>
  <c r="D95" i="4"/>
  <c r="D94" i="4"/>
  <c r="D93" i="4"/>
  <c r="D92" i="4"/>
  <c r="D91" i="4"/>
  <c r="D90" i="4"/>
  <c r="D89" i="4"/>
  <c r="D88" i="4"/>
  <c r="D87" i="4"/>
  <c r="D86" i="4"/>
  <c r="D85" i="4"/>
  <c r="D84" i="4"/>
  <c r="D83" i="4"/>
  <c r="D82" i="4"/>
  <c r="D81" i="4"/>
  <c r="D80" i="4"/>
  <c r="D79" i="4"/>
  <c r="D78" i="4"/>
  <c r="D77" i="4"/>
  <c r="D76" i="4"/>
  <c r="D75" i="4"/>
  <c r="D74" i="4"/>
  <c r="D73" i="4"/>
  <c r="D72" i="4"/>
  <c r="D71" i="4"/>
  <c r="D70" i="4"/>
  <c r="D69" i="4"/>
  <c r="D68" i="4"/>
  <c r="D67" i="4"/>
  <c r="D66" i="4"/>
  <c r="D65" i="4"/>
  <c r="D64" i="4"/>
  <c r="D63" i="4"/>
  <c r="D62" i="4"/>
  <c r="D61" i="4"/>
  <c r="D60" i="4"/>
  <c r="D59" i="4"/>
  <c r="D58" i="4"/>
  <c r="D57" i="4"/>
  <c r="D56" i="4"/>
  <c r="D55" i="4"/>
  <c r="D54" i="4"/>
  <c r="D53" i="4"/>
  <c r="D52" i="4"/>
  <c r="D51" i="4"/>
  <c r="D50" i="4"/>
  <c r="D49" i="4"/>
  <c r="D48" i="4"/>
  <c r="D47" i="4"/>
  <c r="D46" i="4"/>
  <c r="D45" i="4"/>
  <c r="D44" i="4"/>
  <c r="D43" i="4"/>
  <c r="D42" i="4"/>
  <c r="D41" i="4"/>
  <c r="D40" i="4"/>
  <c r="D39" i="4"/>
  <c r="D38" i="4"/>
  <c r="D37" i="4"/>
  <c r="D36" i="4"/>
  <c r="D35" i="4"/>
  <c r="D34" i="4"/>
  <c r="D33" i="4"/>
  <c r="D32" i="4"/>
  <c r="D31" i="4"/>
  <c r="D30" i="4"/>
  <c r="D29" i="4"/>
  <c r="D28" i="4"/>
  <c r="D27" i="4"/>
  <c r="D26" i="4"/>
  <c r="D25" i="4"/>
  <c r="D24" i="4"/>
  <c r="D23" i="4"/>
  <c r="D22" i="4"/>
  <c r="D21" i="4"/>
  <c r="D20" i="4"/>
  <c r="D19" i="4"/>
  <c r="D18" i="4"/>
  <c r="D17" i="4"/>
  <c r="D16" i="4"/>
  <c r="D15" i="4"/>
  <c r="D14" i="4"/>
  <c r="D13" i="4"/>
  <c r="D12" i="4"/>
  <c r="D11" i="4"/>
  <c r="D10" i="4"/>
  <c r="D9" i="4"/>
  <c r="D8" i="4"/>
  <c r="D27" i="19"/>
  <c r="B27" i="19"/>
  <c r="A27" i="19"/>
  <c r="C27" i="19" s="1"/>
  <c r="D26" i="19"/>
  <c r="B26" i="19"/>
  <c r="A26" i="19"/>
  <c r="C26" i="19" s="1"/>
  <c r="D25" i="19"/>
  <c r="B25" i="19"/>
  <c r="A25" i="19"/>
  <c r="C25" i="19" s="1"/>
  <c r="D24" i="19"/>
  <c r="B24" i="19"/>
  <c r="A24" i="19"/>
  <c r="C24" i="19" s="1"/>
  <c r="D23" i="19"/>
  <c r="B23" i="19"/>
  <c r="A23" i="19"/>
  <c r="C23" i="19" s="1"/>
  <c r="D22" i="19"/>
  <c r="B22" i="19"/>
  <c r="A22" i="19"/>
  <c r="C22" i="19" s="1"/>
  <c r="A77" i="17"/>
  <c r="D77" i="17" s="1"/>
  <c r="E76" i="17"/>
  <c r="A76" i="17"/>
  <c r="F76" i="17" s="1"/>
  <c r="C75" i="17"/>
  <c r="A75" i="17"/>
  <c r="F75" i="17" s="1"/>
  <c r="E74" i="17"/>
  <c r="C74" i="17"/>
  <c r="A74" i="17"/>
  <c r="F74" i="17" s="1"/>
  <c r="E73" i="17"/>
  <c r="A73" i="17"/>
  <c r="F73" i="17" s="1"/>
  <c r="F72" i="17"/>
  <c r="C72" i="17"/>
  <c r="A72" i="17"/>
  <c r="E72" i="17" s="1"/>
  <c r="F71" i="17"/>
  <c r="A71" i="17"/>
  <c r="E71" i="17" s="1"/>
  <c r="E70" i="17"/>
  <c r="D70" i="17"/>
  <c r="C70" i="17"/>
  <c r="A70" i="17"/>
  <c r="F70" i="17" s="1"/>
  <c r="F69" i="17"/>
  <c r="D69" i="17"/>
  <c r="A69" i="17"/>
  <c r="E69" i="17" s="1"/>
  <c r="A68" i="17"/>
  <c r="F68" i="17" s="1"/>
  <c r="D67" i="17"/>
  <c r="A67" i="17"/>
  <c r="F67" i="17" s="1"/>
  <c r="A66" i="17"/>
  <c r="F66" i="17" s="1"/>
  <c r="A65" i="17"/>
  <c r="D65" i="17" s="1"/>
  <c r="F64" i="17"/>
  <c r="E64" i="17"/>
  <c r="C64" i="17"/>
  <c r="A64" i="17"/>
  <c r="D64" i="17" s="1"/>
  <c r="F63" i="17"/>
  <c r="E63" i="17"/>
  <c r="C63" i="17"/>
  <c r="A63" i="17"/>
  <c r="D63" i="17" s="1"/>
  <c r="F62" i="17"/>
  <c r="E62" i="17"/>
  <c r="D62" i="17"/>
  <c r="C62" i="17"/>
  <c r="A62" i="17"/>
  <c r="F61" i="17"/>
  <c r="E61" i="17"/>
  <c r="D61" i="17"/>
  <c r="C61" i="17"/>
  <c r="A61" i="17"/>
  <c r="F60" i="17"/>
  <c r="C60" i="17"/>
  <c r="A60" i="17"/>
  <c r="E60" i="17" s="1"/>
  <c r="F59" i="17"/>
  <c r="D59" i="17"/>
  <c r="A59" i="17"/>
  <c r="E59" i="17" s="1"/>
  <c r="F58" i="17"/>
  <c r="E58" i="17"/>
  <c r="D58" i="17"/>
  <c r="C58" i="17"/>
  <c r="A58" i="17"/>
  <c r="A57" i="17"/>
  <c r="A56" i="17"/>
  <c r="A55" i="17"/>
  <c r="A54" i="17"/>
  <c r="A49" i="17"/>
  <c r="D49" i="17" s="1"/>
  <c r="F48" i="17"/>
  <c r="E48" i="17"/>
  <c r="C48" i="17"/>
  <c r="A48" i="17"/>
  <c r="D48" i="17" s="1"/>
  <c r="F47" i="17"/>
  <c r="E47" i="17"/>
  <c r="C47" i="17"/>
  <c r="A47" i="17"/>
  <c r="D47" i="17" s="1"/>
  <c r="F46" i="17"/>
  <c r="E46" i="17"/>
  <c r="D46" i="17"/>
  <c r="C46" i="17"/>
  <c r="A46" i="17"/>
  <c r="F45" i="17"/>
  <c r="E45" i="17"/>
  <c r="D45" i="17"/>
  <c r="C45" i="17"/>
  <c r="A45" i="17"/>
  <c r="F44" i="17"/>
  <c r="C44" i="17"/>
  <c r="A44" i="17"/>
  <c r="E44" i="17" s="1"/>
  <c r="F43" i="17"/>
  <c r="D43" i="17"/>
  <c r="A43" i="17"/>
  <c r="E43" i="17" s="1"/>
  <c r="F42" i="17"/>
  <c r="E42" i="17"/>
  <c r="D42" i="17"/>
  <c r="C42" i="17"/>
  <c r="A42" i="17"/>
  <c r="F41" i="17"/>
  <c r="D41" i="17"/>
  <c r="A41" i="17"/>
  <c r="E41" i="17" s="1"/>
  <c r="D40" i="17"/>
  <c r="A40" i="17"/>
  <c r="F40" i="17" s="1"/>
  <c r="D38" i="17"/>
  <c r="A38" i="17"/>
  <c r="F38" i="17" s="1"/>
  <c r="A37" i="17"/>
  <c r="F37" i="17" s="1"/>
  <c r="A36" i="17"/>
  <c r="D36" i="17" s="1"/>
  <c r="F35" i="17"/>
  <c r="E35" i="17"/>
  <c r="C35" i="17"/>
  <c r="A35" i="17"/>
  <c r="D35" i="17" s="1"/>
  <c r="F34" i="17"/>
  <c r="E34" i="17"/>
  <c r="C34" i="17"/>
  <c r="A34" i="17"/>
  <c r="D34" i="17" s="1"/>
  <c r="F33" i="17"/>
  <c r="E33" i="17"/>
  <c r="D33" i="17"/>
  <c r="C33" i="17"/>
  <c r="A33" i="17"/>
  <c r="F32" i="17"/>
  <c r="E32" i="17"/>
  <c r="D32" i="17"/>
  <c r="C32" i="17"/>
  <c r="A32" i="17"/>
  <c r="F31" i="17"/>
  <c r="C31" i="17"/>
  <c r="A31" i="17"/>
  <c r="E31" i="17" s="1"/>
  <c r="F30" i="17"/>
  <c r="D30" i="17"/>
  <c r="A30" i="17"/>
  <c r="E30" i="17" s="1"/>
  <c r="F29" i="17"/>
  <c r="E29" i="17"/>
  <c r="D29" i="17"/>
  <c r="C29" i="17"/>
  <c r="A29" i="17"/>
  <c r="F27" i="17"/>
  <c r="D27" i="17"/>
  <c r="A27" i="17"/>
  <c r="E27" i="17" s="1"/>
  <c r="D26" i="17"/>
  <c r="C26" i="17"/>
  <c r="A26" i="17"/>
  <c r="F26" i="17" s="1"/>
  <c r="F25" i="17"/>
  <c r="D25" i="17"/>
  <c r="A25" i="17"/>
  <c r="E25" i="17" s="1"/>
  <c r="A24" i="17"/>
  <c r="F24" i="17" s="1"/>
  <c r="F23" i="17"/>
  <c r="D23" i="17"/>
  <c r="A23" i="17"/>
  <c r="C23" i="17" s="1"/>
  <c r="F22" i="17"/>
  <c r="E22" i="17"/>
  <c r="C22" i="17"/>
  <c r="A22" i="17"/>
  <c r="D22" i="17" s="1"/>
  <c r="E21" i="17"/>
  <c r="A21" i="17"/>
  <c r="F21" i="17" s="1"/>
  <c r="F20" i="17"/>
  <c r="E20" i="17"/>
  <c r="D20" i="17"/>
  <c r="C20" i="17"/>
  <c r="A20" i="17"/>
  <c r="C19" i="17"/>
  <c r="A19" i="17"/>
  <c r="F19" i="17" s="1"/>
  <c r="F18" i="17"/>
  <c r="E18" i="17"/>
  <c r="C18" i="17"/>
  <c r="A18" i="17"/>
  <c r="D18" i="17" s="1"/>
  <c r="F16" i="17"/>
  <c r="D16" i="17"/>
  <c r="A16" i="17"/>
  <c r="E16" i="17" s="1"/>
  <c r="F15" i="17"/>
  <c r="E15" i="17"/>
  <c r="D15" i="17"/>
  <c r="C15" i="17"/>
  <c r="A15" i="17"/>
  <c r="F14" i="17"/>
  <c r="D14" i="17"/>
  <c r="A14" i="17"/>
  <c r="E14" i="17" s="1"/>
  <c r="D13" i="17"/>
  <c r="C13" i="17"/>
  <c r="A13" i="17"/>
  <c r="F13" i="17" s="1"/>
  <c r="F12" i="17"/>
  <c r="D12" i="17"/>
  <c r="A12" i="17"/>
  <c r="E12" i="17" s="1"/>
  <c r="A11" i="17"/>
  <c r="F11" i="17" s="1"/>
  <c r="F10" i="17"/>
  <c r="D10" i="17"/>
  <c r="A10" i="17"/>
  <c r="C10" i="17" s="1"/>
  <c r="F9" i="17"/>
  <c r="E9" i="17"/>
  <c r="C9" i="17"/>
  <c r="A9" i="17"/>
  <c r="D9" i="17" s="1"/>
  <c r="E8" i="17"/>
  <c r="A8" i="17"/>
  <c r="F8" i="17" s="1"/>
  <c r="F7" i="17"/>
  <c r="E7" i="17"/>
  <c r="D7" i="17"/>
  <c r="C7" i="17"/>
  <c r="A7" i="17"/>
  <c r="L29" i="16"/>
  <c r="G29" i="16"/>
  <c r="L28" i="16"/>
  <c r="G28" i="16"/>
  <c r="L27" i="16"/>
  <c r="G27" i="16"/>
  <c r="G26" i="16"/>
  <c r="A26" i="16"/>
  <c r="F26" i="16" s="1"/>
  <c r="H26" i="16" s="1"/>
  <c r="L25" i="16"/>
  <c r="G25" i="16"/>
  <c r="G24" i="16"/>
  <c r="W12" i="16"/>
  <c r="E27" i="19" s="1"/>
  <c r="V12" i="16"/>
  <c r="S12" i="16"/>
  <c r="O12" i="16"/>
  <c r="R12" i="16" s="1"/>
  <c r="E29" i="16" s="1"/>
  <c r="J12" i="16"/>
  <c r="I12" i="16"/>
  <c r="H12" i="16"/>
  <c r="G12" i="16"/>
  <c r="F12" i="16"/>
  <c r="E12" i="16"/>
  <c r="D12" i="16"/>
  <c r="C12" i="16"/>
  <c r="A12" i="16"/>
  <c r="N12" i="16" s="1"/>
  <c r="V11" i="16"/>
  <c r="S11" i="16"/>
  <c r="W11" i="16" s="1"/>
  <c r="E26" i="19" s="1"/>
  <c r="N11" i="16"/>
  <c r="L11" i="16"/>
  <c r="E11" i="16"/>
  <c r="D11" i="16"/>
  <c r="A11" i="16"/>
  <c r="M11" i="16" s="1"/>
  <c r="V10" i="16"/>
  <c r="E10" i="16"/>
  <c r="D10" i="16"/>
  <c r="W9" i="16"/>
  <c r="E24" i="19" s="1"/>
  <c r="V9" i="16"/>
  <c r="L26" i="16" s="1"/>
  <c r="S9" i="16"/>
  <c r="R9" i="16"/>
  <c r="E26" i="16" s="1"/>
  <c r="O9" i="16"/>
  <c r="N9" i="16"/>
  <c r="L9" i="16"/>
  <c r="G9" i="16"/>
  <c r="F9" i="16"/>
  <c r="E9" i="16"/>
  <c r="D9" i="16"/>
  <c r="C9" i="16"/>
  <c r="B9" i="16"/>
  <c r="A9" i="16"/>
  <c r="M9" i="16" s="1"/>
  <c r="V8" i="16"/>
  <c r="N8" i="16"/>
  <c r="K8" i="16"/>
  <c r="E8" i="16"/>
  <c r="D8" i="16"/>
  <c r="B8" i="16"/>
  <c r="A8" i="16"/>
  <c r="J8" i="16" s="1"/>
  <c r="V7" i="16"/>
  <c r="L24" i="16" s="1"/>
  <c r="E7" i="16"/>
  <c r="D7" i="16"/>
  <c r="O27" i="15"/>
  <c r="L27" i="15"/>
  <c r="K27" i="15"/>
  <c r="J27" i="15"/>
  <c r="I27" i="15"/>
  <c r="H27" i="15"/>
  <c r="G27" i="15"/>
  <c r="F27" i="15"/>
  <c r="E27" i="15"/>
  <c r="C27" i="15"/>
  <c r="B27" i="15"/>
  <c r="B12" i="16" s="1"/>
  <c r="A27" i="15"/>
  <c r="D27" i="15" s="1"/>
  <c r="O26" i="15"/>
  <c r="N26" i="15"/>
  <c r="L26" i="15"/>
  <c r="K26" i="15"/>
  <c r="J26" i="15"/>
  <c r="H26" i="15"/>
  <c r="C26" i="15"/>
  <c r="C11" i="16" s="1"/>
  <c r="B26" i="15"/>
  <c r="B11" i="16" s="1"/>
  <c r="A26" i="15"/>
  <c r="I26" i="15" s="1"/>
  <c r="O25" i="15"/>
  <c r="F25" i="15"/>
  <c r="E25" i="15"/>
  <c r="C25" i="15"/>
  <c r="C10" i="16" s="1"/>
  <c r="B25" i="15"/>
  <c r="B10" i="16" s="1"/>
  <c r="A25" i="15"/>
  <c r="N25" i="15" s="1"/>
  <c r="O24" i="15"/>
  <c r="N24" i="15"/>
  <c r="L24" i="15"/>
  <c r="K24" i="15"/>
  <c r="J24" i="15"/>
  <c r="I24" i="15"/>
  <c r="H24" i="15"/>
  <c r="G24" i="15"/>
  <c r="F24" i="15"/>
  <c r="E24" i="15"/>
  <c r="D24" i="15"/>
  <c r="C24" i="15"/>
  <c r="B24" i="15"/>
  <c r="A24" i="15"/>
  <c r="M24" i="15" s="1"/>
  <c r="O23" i="15"/>
  <c r="L23" i="15"/>
  <c r="K23" i="15"/>
  <c r="J23" i="15"/>
  <c r="I23" i="15"/>
  <c r="H23" i="15"/>
  <c r="G23" i="15"/>
  <c r="F23" i="15"/>
  <c r="E23" i="15"/>
  <c r="C23" i="15"/>
  <c r="C8" i="16" s="1"/>
  <c r="B23" i="15"/>
  <c r="A23" i="15"/>
  <c r="D23" i="15" s="1"/>
  <c r="C22" i="15"/>
  <c r="C7" i="16" s="1"/>
  <c r="B22" i="15"/>
  <c r="B7" i="16" s="1"/>
  <c r="A22" i="15"/>
  <c r="X16" i="15"/>
  <c r="E16" i="19" s="1"/>
  <c r="W16" i="15"/>
  <c r="D16" i="19" s="1"/>
  <c r="V16" i="15"/>
  <c r="C16" i="19" s="1"/>
  <c r="T16" i="15"/>
  <c r="O16" i="15"/>
  <c r="N16" i="15"/>
  <c r="L16" i="15"/>
  <c r="K16" i="15"/>
  <c r="J16" i="15"/>
  <c r="H16" i="15"/>
  <c r="C16" i="15"/>
  <c r="B16" i="15"/>
  <c r="B33" i="3" s="1"/>
  <c r="A16" i="15"/>
  <c r="U16" i="15" s="1"/>
  <c r="P15" i="15"/>
  <c r="O15" i="15"/>
  <c r="D15" i="15"/>
  <c r="C15" i="15"/>
  <c r="B15" i="15"/>
  <c r="A15" i="15"/>
  <c r="Y15" i="15" s="1"/>
  <c r="F15" i="19" s="1"/>
  <c r="X14" i="15"/>
  <c r="E14" i="19" s="1"/>
  <c r="Q14" i="15"/>
  <c r="P14" i="15"/>
  <c r="N14" i="15"/>
  <c r="L14" i="15"/>
  <c r="E14" i="15"/>
  <c r="D14" i="15"/>
  <c r="B14" i="15"/>
  <c r="A14" i="15"/>
  <c r="Y14" i="15" s="1"/>
  <c r="F14" i="19" s="1"/>
  <c r="R13" i="15"/>
  <c r="Q13" i="15"/>
  <c r="O13" i="15"/>
  <c r="F13" i="15"/>
  <c r="E13" i="15"/>
  <c r="C30" i="3" s="1"/>
  <c r="C13" i="15"/>
  <c r="B13" i="15"/>
  <c r="A13" i="15"/>
  <c r="N13" i="15" s="1"/>
  <c r="E30" i="3" s="1"/>
  <c r="X12" i="15"/>
  <c r="E12" i="19" s="1"/>
  <c r="S12" i="15"/>
  <c r="R12" i="15"/>
  <c r="Q12" i="15"/>
  <c r="P12" i="15"/>
  <c r="O12" i="15"/>
  <c r="N12" i="15"/>
  <c r="L12" i="15"/>
  <c r="G12" i="15"/>
  <c r="F12" i="15"/>
  <c r="E12" i="15"/>
  <c r="D12" i="15"/>
  <c r="C12" i="15"/>
  <c r="B12" i="15"/>
  <c r="A12" i="15"/>
  <c r="Y12" i="15" s="1"/>
  <c r="F12" i="19" s="1"/>
  <c r="T11" i="15"/>
  <c r="S11" i="15"/>
  <c r="Q11" i="15"/>
  <c r="P11" i="15"/>
  <c r="O11" i="15"/>
  <c r="H11" i="15"/>
  <c r="G11" i="15"/>
  <c r="E11" i="15"/>
  <c r="D11" i="15"/>
  <c r="C11" i="15"/>
  <c r="B11" i="15"/>
  <c r="A11" i="15"/>
  <c r="N11" i="15" s="1"/>
  <c r="E28" i="3" s="1"/>
  <c r="X10" i="15"/>
  <c r="E10" i="19" s="1"/>
  <c r="W10" i="15"/>
  <c r="D10" i="19" s="1"/>
  <c r="V10" i="15"/>
  <c r="C10" i="19" s="1"/>
  <c r="U10" i="15"/>
  <c r="B10" i="19" s="1"/>
  <c r="T10" i="15"/>
  <c r="G27" i="3" s="1"/>
  <c r="S10" i="15"/>
  <c r="R10" i="15"/>
  <c r="Q10" i="15"/>
  <c r="P10" i="15"/>
  <c r="O10" i="15"/>
  <c r="N10" i="15"/>
  <c r="L10" i="15"/>
  <c r="K10" i="15"/>
  <c r="J10" i="15"/>
  <c r="I10" i="15"/>
  <c r="H10" i="15"/>
  <c r="G10" i="15"/>
  <c r="F10" i="15"/>
  <c r="E10" i="15"/>
  <c r="D10" i="15"/>
  <c r="C10" i="15"/>
  <c r="B10" i="15"/>
  <c r="A10" i="15"/>
  <c r="A10" i="19" s="1"/>
  <c r="G10" i="19" s="1"/>
  <c r="V9" i="15"/>
  <c r="C9" i="19" s="1"/>
  <c r="U9" i="15"/>
  <c r="H26" i="3" s="1"/>
  <c r="T9" i="15"/>
  <c r="S9" i="15"/>
  <c r="R9" i="15"/>
  <c r="Q9" i="15"/>
  <c r="P9" i="15"/>
  <c r="O9" i="15"/>
  <c r="J9" i="15"/>
  <c r="I9" i="15"/>
  <c r="H9" i="15"/>
  <c r="G9" i="15"/>
  <c r="F9" i="15"/>
  <c r="E9" i="15"/>
  <c r="D9" i="15"/>
  <c r="C9" i="15"/>
  <c r="B9" i="15"/>
  <c r="A9" i="15"/>
  <c r="N9" i="15" s="1"/>
  <c r="E26" i="3" s="1"/>
  <c r="X8" i="15"/>
  <c r="E8" i="19" s="1"/>
  <c r="W8" i="15"/>
  <c r="D8" i="19" s="1"/>
  <c r="V8" i="15"/>
  <c r="C8" i="19" s="1"/>
  <c r="U8" i="15"/>
  <c r="B8" i="19" s="1"/>
  <c r="T8" i="15"/>
  <c r="S8" i="15"/>
  <c r="R8" i="15"/>
  <c r="Q8" i="15"/>
  <c r="P8" i="15"/>
  <c r="N8" i="15"/>
  <c r="L8" i="15"/>
  <c r="K8" i="15"/>
  <c r="J8" i="15"/>
  <c r="I8" i="15"/>
  <c r="H8" i="15"/>
  <c r="G8" i="15"/>
  <c r="F8" i="15"/>
  <c r="E8" i="15"/>
  <c r="D8" i="15"/>
  <c r="B8" i="15"/>
  <c r="A8" i="15"/>
  <c r="A8" i="19" s="1"/>
  <c r="G8" i="19" s="1"/>
  <c r="W7" i="15"/>
  <c r="V7" i="15"/>
  <c r="U7" i="15"/>
  <c r="T7" i="15"/>
  <c r="S7" i="15"/>
  <c r="Q7" i="15"/>
  <c r="O7" i="15"/>
  <c r="L7" i="15"/>
  <c r="K7" i="15"/>
  <c r="J7" i="15"/>
  <c r="I7" i="15"/>
  <c r="H7" i="15"/>
  <c r="G7" i="15"/>
  <c r="F7" i="15"/>
  <c r="C7" i="15"/>
  <c r="B7" i="15"/>
  <c r="A7" i="15"/>
  <c r="P7" i="15" s="1"/>
  <c r="M106" i="13"/>
  <c r="L106" i="13"/>
  <c r="K106" i="13"/>
  <c r="M105" i="13"/>
  <c r="L105" i="13"/>
  <c r="K105" i="13"/>
  <c r="M104" i="13"/>
  <c r="L104" i="13"/>
  <c r="K104" i="13"/>
  <c r="M103" i="13"/>
  <c r="L103" i="13"/>
  <c r="K103" i="13"/>
  <c r="M102" i="13"/>
  <c r="L102" i="13"/>
  <c r="K102" i="13"/>
  <c r="M101" i="13"/>
  <c r="L101" i="13"/>
  <c r="K101" i="13"/>
  <c r="M100" i="13"/>
  <c r="L100" i="13"/>
  <c r="K100" i="13"/>
  <c r="M99" i="13"/>
  <c r="L99" i="13"/>
  <c r="K99" i="13"/>
  <c r="M98" i="13"/>
  <c r="L98" i="13"/>
  <c r="K98" i="13"/>
  <c r="M97" i="13"/>
  <c r="L97" i="13"/>
  <c r="K97" i="13"/>
  <c r="M96" i="13"/>
  <c r="L96" i="13"/>
  <c r="K96" i="13"/>
  <c r="M95" i="13"/>
  <c r="L95" i="13"/>
  <c r="K95" i="13"/>
  <c r="M94" i="13"/>
  <c r="L94" i="13"/>
  <c r="K94" i="13"/>
  <c r="M93" i="13"/>
  <c r="L93" i="13"/>
  <c r="K93" i="13"/>
  <c r="M92" i="13"/>
  <c r="L92" i="13"/>
  <c r="K92" i="13"/>
  <c r="M91" i="13"/>
  <c r="L91" i="13"/>
  <c r="K91" i="13"/>
  <c r="M90" i="13"/>
  <c r="L90" i="13"/>
  <c r="K90" i="13"/>
  <c r="M89" i="13"/>
  <c r="L89" i="13"/>
  <c r="K89" i="13"/>
  <c r="M88" i="13"/>
  <c r="L88" i="13"/>
  <c r="K88" i="13"/>
  <c r="M87" i="13"/>
  <c r="L87" i="13"/>
  <c r="K87" i="13"/>
  <c r="M86" i="13"/>
  <c r="L86" i="13"/>
  <c r="K86" i="13"/>
  <c r="M85" i="13"/>
  <c r="L85" i="13"/>
  <c r="K85" i="13"/>
  <c r="M84" i="13"/>
  <c r="L84" i="13"/>
  <c r="K84" i="13"/>
  <c r="M83" i="13"/>
  <c r="L83" i="13"/>
  <c r="K83" i="13"/>
  <c r="M82" i="13"/>
  <c r="L82" i="13"/>
  <c r="K82" i="13"/>
  <c r="M81" i="13"/>
  <c r="L81" i="13"/>
  <c r="K81" i="13"/>
  <c r="M80" i="13"/>
  <c r="L80" i="13"/>
  <c r="K80" i="13"/>
  <c r="M79" i="13"/>
  <c r="L79" i="13"/>
  <c r="K79" i="13"/>
  <c r="M78" i="13"/>
  <c r="L78" i="13"/>
  <c r="K78" i="13"/>
  <c r="M77" i="13"/>
  <c r="L77" i="13"/>
  <c r="K77" i="13"/>
  <c r="M76" i="13"/>
  <c r="L76" i="13"/>
  <c r="K76" i="13"/>
  <c r="M75" i="13"/>
  <c r="L75" i="13"/>
  <c r="K75" i="13"/>
  <c r="M74" i="13"/>
  <c r="L74" i="13"/>
  <c r="K74" i="13"/>
  <c r="M73" i="13"/>
  <c r="L73" i="13"/>
  <c r="K73" i="13"/>
  <c r="M72" i="13"/>
  <c r="L72" i="13"/>
  <c r="K72" i="13"/>
  <c r="M71" i="13"/>
  <c r="L71" i="13"/>
  <c r="K71" i="13"/>
  <c r="M70" i="13"/>
  <c r="L70" i="13"/>
  <c r="K70" i="13"/>
  <c r="M69" i="13"/>
  <c r="L69" i="13"/>
  <c r="K69" i="13"/>
  <c r="M68" i="13"/>
  <c r="L68" i="13"/>
  <c r="K68" i="13"/>
  <c r="M67" i="13"/>
  <c r="L67" i="13"/>
  <c r="K67" i="13"/>
  <c r="M66" i="13"/>
  <c r="L66" i="13"/>
  <c r="K66" i="13"/>
  <c r="M65" i="13"/>
  <c r="L65" i="13"/>
  <c r="K65" i="13"/>
  <c r="M64" i="13"/>
  <c r="L64" i="13"/>
  <c r="K64" i="13"/>
  <c r="M63" i="13"/>
  <c r="L63" i="13"/>
  <c r="K63" i="13"/>
  <c r="M62" i="13"/>
  <c r="L62" i="13"/>
  <c r="K62" i="13"/>
  <c r="M61" i="13"/>
  <c r="L61" i="13"/>
  <c r="K61" i="13"/>
  <c r="M60" i="13"/>
  <c r="L60" i="13"/>
  <c r="K60" i="13"/>
  <c r="M59" i="13"/>
  <c r="L59" i="13"/>
  <c r="K59" i="13"/>
  <c r="M58" i="13"/>
  <c r="L58" i="13"/>
  <c r="K58" i="13"/>
  <c r="M57" i="13"/>
  <c r="L57" i="13"/>
  <c r="K57" i="13"/>
  <c r="M56" i="13"/>
  <c r="L56" i="13"/>
  <c r="K56" i="13"/>
  <c r="M55" i="13"/>
  <c r="L55" i="13"/>
  <c r="K55" i="13"/>
  <c r="M54" i="13"/>
  <c r="L54" i="13"/>
  <c r="K54" i="13"/>
  <c r="M53" i="13"/>
  <c r="L53" i="13"/>
  <c r="K53" i="13"/>
  <c r="M52" i="13"/>
  <c r="L52" i="13"/>
  <c r="K52" i="13"/>
  <c r="M51" i="13"/>
  <c r="L51" i="13"/>
  <c r="K51" i="13"/>
  <c r="M50" i="13"/>
  <c r="L50" i="13"/>
  <c r="K50" i="13"/>
  <c r="M49" i="13"/>
  <c r="L49" i="13"/>
  <c r="K49" i="13"/>
  <c r="M48" i="13"/>
  <c r="L48" i="13"/>
  <c r="K48" i="13"/>
  <c r="M47" i="13"/>
  <c r="L47" i="13"/>
  <c r="K47" i="13"/>
  <c r="M46" i="13"/>
  <c r="L46" i="13"/>
  <c r="K46" i="13"/>
  <c r="M45" i="13"/>
  <c r="L45" i="13"/>
  <c r="K45" i="13"/>
  <c r="M44" i="13"/>
  <c r="L44" i="13"/>
  <c r="K44" i="13"/>
  <c r="M43" i="13"/>
  <c r="L43" i="13"/>
  <c r="K43" i="13"/>
  <c r="M42" i="13"/>
  <c r="L42" i="13"/>
  <c r="K42" i="13"/>
  <c r="M41" i="13"/>
  <c r="L41" i="13"/>
  <c r="K41" i="13"/>
  <c r="M40" i="13"/>
  <c r="L40" i="13"/>
  <c r="K40" i="13"/>
  <c r="M39" i="13"/>
  <c r="L39" i="13"/>
  <c r="K39" i="13"/>
  <c r="M38" i="13"/>
  <c r="L38" i="13"/>
  <c r="K38" i="13"/>
  <c r="M37" i="13"/>
  <c r="L37" i="13"/>
  <c r="K37" i="13"/>
  <c r="M36" i="13"/>
  <c r="L36" i="13"/>
  <c r="K36" i="13"/>
  <c r="M35" i="13"/>
  <c r="L35" i="13"/>
  <c r="K35" i="13"/>
  <c r="M34" i="13"/>
  <c r="L34" i="13"/>
  <c r="K34" i="13"/>
  <c r="M33" i="13"/>
  <c r="L33" i="13"/>
  <c r="K33" i="13"/>
  <c r="M32" i="13"/>
  <c r="L32" i="13"/>
  <c r="K32" i="13"/>
  <c r="M31" i="13"/>
  <c r="L31" i="13"/>
  <c r="K31" i="13"/>
  <c r="M30" i="13"/>
  <c r="L30" i="13"/>
  <c r="K30" i="13"/>
  <c r="M29" i="13"/>
  <c r="L29" i="13"/>
  <c r="K29" i="13"/>
  <c r="M28" i="13"/>
  <c r="L28" i="13"/>
  <c r="K28" i="13"/>
  <c r="M27" i="13"/>
  <c r="L27" i="13"/>
  <c r="K27" i="13"/>
  <c r="M26" i="13"/>
  <c r="L26" i="13"/>
  <c r="K26" i="13"/>
  <c r="M25" i="13"/>
  <c r="L25" i="13"/>
  <c r="K25" i="13"/>
  <c r="M24" i="13"/>
  <c r="L24" i="13"/>
  <c r="K24" i="13"/>
  <c r="M23" i="13"/>
  <c r="L23" i="13"/>
  <c r="K23" i="13"/>
  <c r="M22" i="13"/>
  <c r="L22" i="13"/>
  <c r="K22" i="13"/>
  <c r="M21" i="13"/>
  <c r="L21" i="13"/>
  <c r="K21" i="13"/>
  <c r="M20" i="13"/>
  <c r="L20" i="13"/>
  <c r="K20" i="13"/>
  <c r="M19" i="13"/>
  <c r="L19" i="13"/>
  <c r="K19" i="13"/>
  <c r="M18" i="13"/>
  <c r="L18" i="13"/>
  <c r="K18" i="13"/>
  <c r="M17" i="13"/>
  <c r="L17" i="13"/>
  <c r="K17" i="13"/>
  <c r="M16" i="13"/>
  <c r="L16" i="13"/>
  <c r="K16" i="13"/>
  <c r="M15" i="13"/>
  <c r="L15" i="13"/>
  <c r="K15" i="13"/>
  <c r="M14" i="13"/>
  <c r="L14" i="13"/>
  <c r="K14" i="13"/>
  <c r="M13" i="13"/>
  <c r="L13" i="13"/>
  <c r="K13" i="13"/>
  <c r="M12" i="13"/>
  <c r="L12" i="13"/>
  <c r="K12" i="13"/>
  <c r="M11" i="13"/>
  <c r="L11" i="13"/>
  <c r="K11" i="13"/>
  <c r="M10" i="13"/>
  <c r="L10" i="13"/>
  <c r="K10" i="13"/>
  <c r="M9" i="13"/>
  <c r="L9" i="13"/>
  <c r="K9" i="13"/>
  <c r="M8" i="13"/>
  <c r="L8" i="13"/>
  <c r="K8" i="13"/>
  <c r="M7" i="13"/>
  <c r="L7" i="13"/>
  <c r="K7" i="13"/>
  <c r="D206" i="12"/>
  <c r="D205" i="12"/>
  <c r="D204" i="12"/>
  <c r="D203" i="12"/>
  <c r="D202" i="12"/>
  <c r="D201" i="12"/>
  <c r="D200" i="12"/>
  <c r="D199" i="12"/>
  <c r="D198" i="12"/>
  <c r="D197" i="12"/>
  <c r="D196" i="12"/>
  <c r="D195" i="12"/>
  <c r="D194" i="12"/>
  <c r="D193" i="12"/>
  <c r="D192" i="12"/>
  <c r="D191" i="12"/>
  <c r="D190" i="12"/>
  <c r="D189" i="12"/>
  <c r="D188" i="12"/>
  <c r="D187" i="12"/>
  <c r="D186" i="12"/>
  <c r="D185" i="12"/>
  <c r="D184" i="12"/>
  <c r="D183" i="12"/>
  <c r="D182" i="12"/>
  <c r="D181" i="12"/>
  <c r="D180" i="12"/>
  <c r="D179" i="12"/>
  <c r="D178" i="12"/>
  <c r="D177" i="12"/>
  <c r="D176" i="12"/>
  <c r="D175" i="12"/>
  <c r="D174" i="12"/>
  <c r="D173" i="12"/>
  <c r="D172" i="12"/>
  <c r="D171" i="12"/>
  <c r="D170" i="12"/>
  <c r="D169" i="12"/>
  <c r="D168" i="12"/>
  <c r="D167" i="12"/>
  <c r="D166" i="12"/>
  <c r="D165" i="12"/>
  <c r="D164" i="12"/>
  <c r="D163" i="12"/>
  <c r="D162" i="12"/>
  <c r="D161" i="12"/>
  <c r="D160" i="12"/>
  <c r="D159" i="12"/>
  <c r="D158" i="12"/>
  <c r="D157" i="12"/>
  <c r="D156" i="12"/>
  <c r="D155" i="12"/>
  <c r="D154" i="12"/>
  <c r="D153" i="12"/>
  <c r="D152" i="12"/>
  <c r="D151" i="12"/>
  <c r="D150" i="12"/>
  <c r="D149" i="12"/>
  <c r="D148" i="12"/>
  <c r="D147" i="12"/>
  <c r="D146" i="12"/>
  <c r="D145" i="12"/>
  <c r="D144" i="12"/>
  <c r="D143" i="12"/>
  <c r="D142" i="12"/>
  <c r="D141" i="12"/>
  <c r="D140" i="12"/>
  <c r="D139" i="12"/>
  <c r="D138" i="12"/>
  <c r="D137" i="12"/>
  <c r="D136" i="12"/>
  <c r="D135" i="12"/>
  <c r="D134" i="12"/>
  <c r="D133" i="12"/>
  <c r="D132" i="12"/>
  <c r="D131" i="12"/>
  <c r="D130" i="12"/>
  <c r="D129" i="12"/>
  <c r="D128" i="12"/>
  <c r="D127" i="12"/>
  <c r="D126" i="12"/>
  <c r="D125" i="12"/>
  <c r="D124" i="12"/>
  <c r="D123" i="12"/>
  <c r="D122" i="12"/>
  <c r="D121" i="12"/>
  <c r="D120" i="12"/>
  <c r="D119" i="12"/>
  <c r="D118" i="12"/>
  <c r="D117" i="12"/>
  <c r="D116" i="12"/>
  <c r="D115" i="12"/>
  <c r="D114" i="12"/>
  <c r="D113" i="12"/>
  <c r="D112" i="12"/>
  <c r="D111" i="12"/>
  <c r="D110" i="12"/>
  <c r="D109" i="12"/>
  <c r="D108" i="12"/>
  <c r="D107" i="12"/>
  <c r="D106" i="12"/>
  <c r="D105" i="12"/>
  <c r="D104" i="12"/>
  <c r="D103" i="12"/>
  <c r="D102" i="12"/>
  <c r="D101" i="12"/>
  <c r="D100" i="12"/>
  <c r="D99" i="12"/>
  <c r="D98" i="12"/>
  <c r="D97" i="12"/>
  <c r="D96" i="12"/>
  <c r="D95" i="12"/>
  <c r="D94" i="12"/>
  <c r="D93" i="12"/>
  <c r="D92" i="12"/>
  <c r="D91" i="12"/>
  <c r="D90" i="12"/>
  <c r="D89" i="12"/>
  <c r="D88" i="12"/>
  <c r="D87" i="12"/>
  <c r="D86" i="12"/>
  <c r="D85" i="12"/>
  <c r="D84" i="12"/>
  <c r="D83" i="12"/>
  <c r="D82" i="12"/>
  <c r="D81" i="12"/>
  <c r="D80" i="12"/>
  <c r="D79" i="12"/>
  <c r="D78" i="12"/>
  <c r="D77" i="12"/>
  <c r="D76" i="12"/>
  <c r="D75" i="12"/>
  <c r="D74" i="12"/>
  <c r="D73" i="12"/>
  <c r="D72" i="12"/>
  <c r="D71" i="12"/>
  <c r="D70" i="12"/>
  <c r="D69" i="12"/>
  <c r="D68" i="12"/>
  <c r="D67" i="12"/>
  <c r="D66" i="12"/>
  <c r="D65" i="12"/>
  <c r="D64" i="12"/>
  <c r="D63" i="12"/>
  <c r="D62" i="12"/>
  <c r="D61" i="12"/>
  <c r="D60" i="12"/>
  <c r="D59" i="12"/>
  <c r="D58" i="12"/>
  <c r="D57" i="12"/>
  <c r="D56" i="12"/>
  <c r="D55" i="12"/>
  <c r="D54" i="12"/>
  <c r="D53" i="12"/>
  <c r="D52" i="12"/>
  <c r="D51" i="12"/>
  <c r="D50" i="12"/>
  <c r="D49" i="12"/>
  <c r="D48" i="12"/>
  <c r="D47" i="12"/>
  <c r="D46" i="12"/>
  <c r="D45" i="12"/>
  <c r="D44" i="12"/>
  <c r="D43" i="12"/>
  <c r="D42" i="12"/>
  <c r="D41" i="12"/>
  <c r="D40" i="12"/>
  <c r="D39" i="12"/>
  <c r="D38" i="12"/>
  <c r="D37" i="12"/>
  <c r="D36" i="12"/>
  <c r="D35" i="12"/>
  <c r="D34" i="12"/>
  <c r="D33" i="12"/>
  <c r="D32" i="12"/>
  <c r="D31" i="12"/>
  <c r="D30" i="12"/>
  <c r="D29" i="12"/>
  <c r="D28" i="12"/>
  <c r="D27" i="12"/>
  <c r="D26" i="12"/>
  <c r="D25" i="12"/>
  <c r="D24" i="12"/>
  <c r="D23" i="12"/>
  <c r="D22" i="12"/>
  <c r="D21" i="12"/>
  <c r="D20" i="12"/>
  <c r="D19" i="12"/>
  <c r="D18" i="12"/>
  <c r="D17" i="12"/>
  <c r="D16" i="12"/>
  <c r="D15" i="12"/>
  <c r="D14" i="12"/>
  <c r="D13" i="12"/>
  <c r="D12" i="12"/>
  <c r="D11" i="12"/>
  <c r="D10" i="12"/>
  <c r="D9" i="12"/>
  <c r="D8" i="12"/>
  <c r="D7" i="12"/>
  <c r="L206" i="11"/>
  <c r="L205" i="11"/>
  <c r="L204" i="11"/>
  <c r="L203" i="11"/>
  <c r="L202" i="11"/>
  <c r="L201" i="11"/>
  <c r="L200" i="11"/>
  <c r="L199" i="11"/>
  <c r="L198" i="11"/>
  <c r="L197" i="11"/>
  <c r="L196" i="11"/>
  <c r="L195" i="11"/>
  <c r="L194" i="11"/>
  <c r="L193" i="11"/>
  <c r="L192" i="11"/>
  <c r="L191" i="11"/>
  <c r="L190" i="11"/>
  <c r="L189" i="11"/>
  <c r="L188" i="11"/>
  <c r="L187" i="11"/>
  <c r="L186" i="11"/>
  <c r="L185" i="11"/>
  <c r="L184" i="11"/>
  <c r="L183" i="11"/>
  <c r="L182" i="11"/>
  <c r="L181" i="11"/>
  <c r="L180" i="11"/>
  <c r="L179" i="11"/>
  <c r="L178" i="11"/>
  <c r="L177" i="11"/>
  <c r="L176" i="11"/>
  <c r="L175" i="11"/>
  <c r="L174" i="11"/>
  <c r="L173" i="11"/>
  <c r="L172" i="11"/>
  <c r="L171" i="11"/>
  <c r="L170" i="11"/>
  <c r="L169" i="11"/>
  <c r="L168" i="11"/>
  <c r="L167" i="11"/>
  <c r="L166" i="11"/>
  <c r="L165" i="11"/>
  <c r="L164" i="11"/>
  <c r="L163" i="11"/>
  <c r="L162" i="11"/>
  <c r="L161" i="11"/>
  <c r="L160" i="11"/>
  <c r="L159" i="11"/>
  <c r="L158" i="11"/>
  <c r="L157" i="11"/>
  <c r="L156" i="11"/>
  <c r="L155" i="11"/>
  <c r="L154" i="11"/>
  <c r="L153" i="11"/>
  <c r="L152" i="11"/>
  <c r="L151" i="11"/>
  <c r="L150" i="11"/>
  <c r="L149" i="11"/>
  <c r="L148" i="11"/>
  <c r="L147" i="11"/>
  <c r="L146" i="11"/>
  <c r="L145" i="11"/>
  <c r="L144" i="11"/>
  <c r="L143" i="11"/>
  <c r="L142" i="11"/>
  <c r="L141" i="11"/>
  <c r="L140" i="11"/>
  <c r="L139" i="11"/>
  <c r="L138" i="11"/>
  <c r="L137" i="11"/>
  <c r="L136" i="11"/>
  <c r="L135" i="11"/>
  <c r="L134" i="11"/>
  <c r="L133" i="11"/>
  <c r="L132" i="11"/>
  <c r="L131" i="11"/>
  <c r="L130" i="11"/>
  <c r="L129" i="11"/>
  <c r="L128" i="11"/>
  <c r="L127" i="11"/>
  <c r="L126" i="11"/>
  <c r="L125" i="11"/>
  <c r="L124" i="11"/>
  <c r="L123" i="11"/>
  <c r="L122" i="11"/>
  <c r="L121" i="11"/>
  <c r="L120" i="11"/>
  <c r="L119" i="11"/>
  <c r="L118" i="11"/>
  <c r="L117" i="11"/>
  <c r="L116" i="11"/>
  <c r="L115" i="11"/>
  <c r="L114" i="11"/>
  <c r="L113" i="11"/>
  <c r="L112" i="11"/>
  <c r="L111" i="11"/>
  <c r="L110" i="11"/>
  <c r="L109" i="11"/>
  <c r="L108" i="11"/>
  <c r="L107" i="11"/>
  <c r="L106" i="11"/>
  <c r="L105" i="11"/>
  <c r="L104" i="11"/>
  <c r="L103" i="11"/>
  <c r="L102" i="11"/>
  <c r="L101" i="11"/>
  <c r="L100" i="11"/>
  <c r="L99" i="11"/>
  <c r="L98" i="11"/>
  <c r="L97" i="11"/>
  <c r="L96" i="11"/>
  <c r="L95" i="11"/>
  <c r="L94" i="11"/>
  <c r="L93" i="11"/>
  <c r="L92" i="11"/>
  <c r="L91" i="11"/>
  <c r="L90" i="11"/>
  <c r="L89" i="11"/>
  <c r="L88" i="11"/>
  <c r="L87" i="11"/>
  <c r="L86" i="11"/>
  <c r="L85" i="11"/>
  <c r="L84" i="11"/>
  <c r="L83" i="11"/>
  <c r="L82" i="11"/>
  <c r="L81" i="11"/>
  <c r="L80" i="11"/>
  <c r="L79" i="11"/>
  <c r="L78" i="11"/>
  <c r="L77" i="11"/>
  <c r="L76" i="11"/>
  <c r="L75" i="11"/>
  <c r="L74" i="11"/>
  <c r="L73" i="11"/>
  <c r="L72" i="11"/>
  <c r="L71" i="11"/>
  <c r="L70" i="11"/>
  <c r="L69" i="11"/>
  <c r="L68" i="11"/>
  <c r="L67" i="11"/>
  <c r="L66" i="11"/>
  <c r="L65" i="11"/>
  <c r="L64" i="11"/>
  <c r="L63" i="11"/>
  <c r="L62" i="11"/>
  <c r="L61" i="11"/>
  <c r="L60" i="11"/>
  <c r="L59" i="11"/>
  <c r="L58" i="11"/>
  <c r="L57" i="11"/>
  <c r="L56" i="11"/>
  <c r="L55" i="11"/>
  <c r="L54" i="11"/>
  <c r="L53" i="11"/>
  <c r="L52" i="11"/>
  <c r="L51" i="11"/>
  <c r="L50" i="11"/>
  <c r="L49" i="11"/>
  <c r="L48" i="11"/>
  <c r="L47" i="11"/>
  <c r="L46" i="11"/>
  <c r="L45" i="11"/>
  <c r="L44" i="11"/>
  <c r="L43" i="11"/>
  <c r="L42" i="11"/>
  <c r="L41" i="11"/>
  <c r="L40" i="11"/>
  <c r="L39" i="11"/>
  <c r="L38" i="11"/>
  <c r="L37" i="11"/>
  <c r="L36" i="11"/>
  <c r="L35" i="11"/>
  <c r="L34" i="11"/>
  <c r="L33" i="11"/>
  <c r="L32" i="11"/>
  <c r="L31" i="11"/>
  <c r="L30" i="11"/>
  <c r="L29" i="11"/>
  <c r="L28" i="11"/>
  <c r="L27" i="11"/>
  <c r="L26" i="11"/>
  <c r="L25" i="11"/>
  <c r="L24" i="11"/>
  <c r="L23" i="11"/>
  <c r="L22" i="11"/>
  <c r="L21" i="11"/>
  <c r="L20" i="11"/>
  <c r="L19" i="11"/>
  <c r="L18" i="11"/>
  <c r="L17" i="11"/>
  <c r="L16" i="11"/>
  <c r="L15" i="11"/>
  <c r="L14" i="11"/>
  <c r="L13" i="11"/>
  <c r="L12" i="11"/>
  <c r="L11" i="11"/>
  <c r="L10" i="11"/>
  <c r="L9" i="11"/>
  <c r="L8" i="11"/>
  <c r="L7" i="11"/>
  <c r="N306" i="10"/>
  <c r="I306" i="10"/>
  <c r="D306" i="10"/>
  <c r="C306" i="10"/>
  <c r="N305" i="10"/>
  <c r="I305" i="10"/>
  <c r="D305" i="10"/>
  <c r="C305" i="10"/>
  <c r="N304" i="10"/>
  <c r="I304" i="10"/>
  <c r="D304" i="10"/>
  <c r="C304" i="10"/>
  <c r="N303" i="10"/>
  <c r="I303" i="10"/>
  <c r="D303" i="10"/>
  <c r="C303" i="10"/>
  <c r="N302" i="10"/>
  <c r="I302" i="10"/>
  <c r="D302" i="10"/>
  <c r="C302" i="10"/>
  <c r="N301" i="10"/>
  <c r="I301" i="10"/>
  <c r="D301" i="10"/>
  <c r="C301" i="10"/>
  <c r="N300" i="10"/>
  <c r="I300" i="10"/>
  <c r="D300" i="10"/>
  <c r="C300" i="10"/>
  <c r="N299" i="10"/>
  <c r="I299" i="10"/>
  <c r="D299" i="10"/>
  <c r="C299" i="10"/>
  <c r="N298" i="10"/>
  <c r="I298" i="10"/>
  <c r="D298" i="10"/>
  <c r="C298" i="10"/>
  <c r="N297" i="10"/>
  <c r="I297" i="10"/>
  <c r="D297" i="10"/>
  <c r="C297" i="10"/>
  <c r="N296" i="10"/>
  <c r="I296" i="10"/>
  <c r="D296" i="10"/>
  <c r="C296" i="10"/>
  <c r="N295" i="10"/>
  <c r="I295" i="10"/>
  <c r="D295" i="10"/>
  <c r="C295" i="10"/>
  <c r="N294" i="10"/>
  <c r="I294" i="10"/>
  <c r="D294" i="10"/>
  <c r="C294" i="10"/>
  <c r="N293" i="10"/>
  <c r="I293" i="10"/>
  <c r="D293" i="10"/>
  <c r="C293" i="10"/>
  <c r="N292" i="10"/>
  <c r="I292" i="10"/>
  <c r="D292" i="10"/>
  <c r="C292" i="10"/>
  <c r="N291" i="10"/>
  <c r="I291" i="10"/>
  <c r="D291" i="10"/>
  <c r="C291" i="10"/>
  <c r="N290" i="10"/>
  <c r="I290" i="10"/>
  <c r="D290" i="10"/>
  <c r="C290" i="10"/>
  <c r="N289" i="10"/>
  <c r="I289" i="10"/>
  <c r="D289" i="10"/>
  <c r="C289" i="10"/>
  <c r="N288" i="10"/>
  <c r="I288" i="10"/>
  <c r="D288" i="10"/>
  <c r="C288" i="10"/>
  <c r="N287" i="10"/>
  <c r="I287" i="10"/>
  <c r="D287" i="10"/>
  <c r="C287" i="10"/>
  <c r="N286" i="10"/>
  <c r="I286" i="10"/>
  <c r="D286" i="10"/>
  <c r="C286" i="10"/>
  <c r="N285" i="10"/>
  <c r="I285" i="10"/>
  <c r="D285" i="10"/>
  <c r="C285" i="10"/>
  <c r="N284" i="10"/>
  <c r="I284" i="10"/>
  <c r="D284" i="10"/>
  <c r="C284" i="10"/>
  <c r="N283" i="10"/>
  <c r="I283" i="10"/>
  <c r="D283" i="10"/>
  <c r="C283" i="10"/>
  <c r="N282" i="10"/>
  <c r="I282" i="10"/>
  <c r="D282" i="10"/>
  <c r="C282" i="10"/>
  <c r="N281" i="10"/>
  <c r="I281" i="10"/>
  <c r="D281" i="10"/>
  <c r="C281" i="10"/>
  <c r="N280" i="10"/>
  <c r="I280" i="10"/>
  <c r="D280" i="10"/>
  <c r="C280" i="10"/>
  <c r="N279" i="10"/>
  <c r="I279" i="10"/>
  <c r="D279" i="10"/>
  <c r="C279" i="10"/>
  <c r="N278" i="10"/>
  <c r="I278" i="10"/>
  <c r="D278" i="10"/>
  <c r="C278" i="10"/>
  <c r="N277" i="10"/>
  <c r="I277" i="10"/>
  <c r="D277" i="10"/>
  <c r="C277" i="10"/>
  <c r="N276" i="10"/>
  <c r="I276" i="10"/>
  <c r="D276" i="10"/>
  <c r="C276" i="10"/>
  <c r="N275" i="10"/>
  <c r="I275" i="10"/>
  <c r="D275" i="10"/>
  <c r="C275" i="10"/>
  <c r="N274" i="10"/>
  <c r="I274" i="10"/>
  <c r="D274" i="10"/>
  <c r="C274" i="10"/>
  <c r="N273" i="10"/>
  <c r="I273" i="10"/>
  <c r="D273" i="10"/>
  <c r="C273" i="10"/>
  <c r="N272" i="10"/>
  <c r="I272" i="10"/>
  <c r="D272" i="10"/>
  <c r="C272" i="10"/>
  <c r="N271" i="10"/>
  <c r="I271" i="10"/>
  <c r="D271" i="10"/>
  <c r="C271" i="10"/>
  <c r="N270" i="10"/>
  <c r="I270" i="10"/>
  <c r="D270" i="10"/>
  <c r="C270" i="10"/>
  <c r="N269" i="10"/>
  <c r="I269" i="10"/>
  <c r="D269" i="10"/>
  <c r="C269" i="10"/>
  <c r="N268" i="10"/>
  <c r="I268" i="10"/>
  <c r="D268" i="10"/>
  <c r="C268" i="10"/>
  <c r="N267" i="10"/>
  <c r="I267" i="10"/>
  <c r="D267" i="10"/>
  <c r="C267" i="10"/>
  <c r="N266" i="10"/>
  <c r="I266" i="10"/>
  <c r="D266" i="10"/>
  <c r="C266" i="10"/>
  <c r="N265" i="10"/>
  <c r="I265" i="10"/>
  <c r="D265" i="10"/>
  <c r="C265" i="10"/>
  <c r="N264" i="10"/>
  <c r="I264" i="10"/>
  <c r="D264" i="10"/>
  <c r="C264" i="10"/>
  <c r="N263" i="10"/>
  <c r="I263" i="10"/>
  <c r="D263" i="10"/>
  <c r="C263" i="10"/>
  <c r="N262" i="10"/>
  <c r="I262" i="10"/>
  <c r="D262" i="10"/>
  <c r="C262" i="10"/>
  <c r="N261" i="10"/>
  <c r="I261" i="10"/>
  <c r="D261" i="10"/>
  <c r="C261" i="10"/>
  <c r="N260" i="10"/>
  <c r="I260" i="10"/>
  <c r="D260" i="10"/>
  <c r="C260" i="10"/>
  <c r="N259" i="10"/>
  <c r="I259" i="10"/>
  <c r="D259" i="10"/>
  <c r="C259" i="10"/>
  <c r="N258" i="10"/>
  <c r="I258" i="10"/>
  <c r="D258" i="10"/>
  <c r="C258" i="10"/>
  <c r="N257" i="10"/>
  <c r="I257" i="10"/>
  <c r="D257" i="10"/>
  <c r="C257" i="10"/>
  <c r="N256" i="10"/>
  <c r="I256" i="10"/>
  <c r="D256" i="10"/>
  <c r="C256" i="10"/>
  <c r="N255" i="10"/>
  <c r="I255" i="10"/>
  <c r="D255" i="10"/>
  <c r="C255" i="10"/>
  <c r="N254" i="10"/>
  <c r="I254" i="10"/>
  <c r="D254" i="10"/>
  <c r="C254" i="10"/>
  <c r="N253" i="10"/>
  <c r="I253" i="10"/>
  <c r="D253" i="10"/>
  <c r="C253" i="10"/>
  <c r="N252" i="10"/>
  <c r="I252" i="10"/>
  <c r="D252" i="10"/>
  <c r="C252" i="10"/>
  <c r="N251" i="10"/>
  <c r="I251" i="10"/>
  <c r="D251" i="10"/>
  <c r="C251" i="10"/>
  <c r="N250" i="10"/>
  <c r="I250" i="10"/>
  <c r="D250" i="10"/>
  <c r="C250" i="10"/>
  <c r="N249" i="10"/>
  <c r="I249" i="10"/>
  <c r="D249" i="10"/>
  <c r="C249" i="10"/>
  <c r="N248" i="10"/>
  <c r="I248" i="10"/>
  <c r="D248" i="10"/>
  <c r="C248" i="10"/>
  <c r="N247" i="10"/>
  <c r="I247" i="10"/>
  <c r="D247" i="10"/>
  <c r="C247" i="10"/>
  <c r="N246" i="10"/>
  <c r="I246" i="10"/>
  <c r="D246" i="10"/>
  <c r="C246" i="10"/>
  <c r="N245" i="10"/>
  <c r="I245" i="10"/>
  <c r="D245" i="10"/>
  <c r="C245" i="10"/>
  <c r="N244" i="10"/>
  <c r="I244" i="10"/>
  <c r="D244" i="10"/>
  <c r="C244" i="10"/>
  <c r="N243" i="10"/>
  <c r="I243" i="10"/>
  <c r="D243" i="10"/>
  <c r="C243" i="10"/>
  <c r="N242" i="10"/>
  <c r="I242" i="10"/>
  <c r="D242" i="10"/>
  <c r="C242" i="10"/>
  <c r="N241" i="10"/>
  <c r="I241" i="10"/>
  <c r="D241" i="10"/>
  <c r="C241" i="10"/>
  <c r="N240" i="10"/>
  <c r="I240" i="10"/>
  <c r="D240" i="10"/>
  <c r="C240" i="10"/>
  <c r="N239" i="10"/>
  <c r="I239" i="10"/>
  <c r="D239" i="10"/>
  <c r="C239" i="10"/>
  <c r="N238" i="10"/>
  <c r="I238" i="10"/>
  <c r="D238" i="10"/>
  <c r="C238" i="10"/>
  <c r="N237" i="10"/>
  <c r="I237" i="10"/>
  <c r="D237" i="10"/>
  <c r="C237" i="10"/>
  <c r="N236" i="10"/>
  <c r="I236" i="10"/>
  <c r="D236" i="10"/>
  <c r="C236" i="10"/>
  <c r="N235" i="10"/>
  <c r="I235" i="10"/>
  <c r="D235" i="10"/>
  <c r="C235" i="10"/>
  <c r="N234" i="10"/>
  <c r="I234" i="10"/>
  <c r="D234" i="10"/>
  <c r="C234" i="10"/>
  <c r="N233" i="10"/>
  <c r="I233" i="10"/>
  <c r="D233" i="10"/>
  <c r="C233" i="10"/>
  <c r="N232" i="10"/>
  <c r="I232" i="10"/>
  <c r="D232" i="10"/>
  <c r="C232" i="10"/>
  <c r="N231" i="10"/>
  <c r="I231" i="10"/>
  <c r="D231" i="10"/>
  <c r="C231" i="10"/>
  <c r="N230" i="10"/>
  <c r="I230" i="10"/>
  <c r="D230" i="10"/>
  <c r="C230" i="10"/>
  <c r="N229" i="10"/>
  <c r="I229" i="10"/>
  <c r="D229" i="10"/>
  <c r="C229" i="10"/>
  <c r="N228" i="10"/>
  <c r="I228" i="10"/>
  <c r="D228" i="10"/>
  <c r="C228" i="10"/>
  <c r="N227" i="10"/>
  <c r="I227" i="10"/>
  <c r="D227" i="10"/>
  <c r="C227" i="10"/>
  <c r="N226" i="10"/>
  <c r="I226" i="10"/>
  <c r="D226" i="10"/>
  <c r="C226" i="10"/>
  <c r="N225" i="10"/>
  <c r="I225" i="10"/>
  <c r="D225" i="10"/>
  <c r="C225" i="10"/>
  <c r="N224" i="10"/>
  <c r="I224" i="10"/>
  <c r="D224" i="10"/>
  <c r="C224" i="10"/>
  <c r="N223" i="10"/>
  <c r="I223" i="10"/>
  <c r="D223" i="10"/>
  <c r="C223" i="10"/>
  <c r="N222" i="10"/>
  <c r="I222" i="10"/>
  <c r="D222" i="10"/>
  <c r="C222" i="10"/>
  <c r="N221" i="10"/>
  <c r="I221" i="10"/>
  <c r="D221" i="10"/>
  <c r="C221" i="10"/>
  <c r="N220" i="10"/>
  <c r="I220" i="10"/>
  <c r="D220" i="10"/>
  <c r="C220" i="10"/>
  <c r="N219" i="10"/>
  <c r="I219" i="10"/>
  <c r="D219" i="10"/>
  <c r="C219" i="10"/>
  <c r="N218" i="10"/>
  <c r="I218" i="10"/>
  <c r="D218" i="10"/>
  <c r="C218" i="10"/>
  <c r="N217" i="10"/>
  <c r="I217" i="10"/>
  <c r="D217" i="10"/>
  <c r="C217" i="10"/>
  <c r="N216" i="10"/>
  <c r="I216" i="10"/>
  <c r="D216" i="10"/>
  <c r="C216" i="10"/>
  <c r="N215" i="10"/>
  <c r="I215" i="10"/>
  <c r="D215" i="10"/>
  <c r="C215" i="10"/>
  <c r="N214" i="10"/>
  <c r="I214" i="10"/>
  <c r="D214" i="10"/>
  <c r="C214" i="10"/>
  <c r="N213" i="10"/>
  <c r="I213" i="10"/>
  <c r="D213" i="10"/>
  <c r="C213" i="10"/>
  <c r="N212" i="10"/>
  <c r="I212" i="10"/>
  <c r="D212" i="10"/>
  <c r="C212" i="10"/>
  <c r="N211" i="10"/>
  <c r="I211" i="10"/>
  <c r="D211" i="10"/>
  <c r="C211" i="10"/>
  <c r="N210" i="10"/>
  <c r="I210" i="10"/>
  <c r="D210" i="10"/>
  <c r="C210" i="10"/>
  <c r="N209" i="10"/>
  <c r="I209" i="10"/>
  <c r="D209" i="10"/>
  <c r="C209" i="10"/>
  <c r="N208" i="10"/>
  <c r="I208" i="10"/>
  <c r="D208" i="10"/>
  <c r="C208" i="10"/>
  <c r="N207" i="10"/>
  <c r="I207" i="10"/>
  <c r="D207" i="10"/>
  <c r="C207" i="10"/>
  <c r="N206" i="10"/>
  <c r="I206" i="10"/>
  <c r="D206" i="10"/>
  <c r="C206" i="10"/>
  <c r="N205" i="10"/>
  <c r="I205" i="10"/>
  <c r="D205" i="10"/>
  <c r="C205" i="10"/>
  <c r="N204" i="10"/>
  <c r="I204" i="10"/>
  <c r="D204" i="10"/>
  <c r="C204" i="10"/>
  <c r="N203" i="10"/>
  <c r="I203" i="10"/>
  <c r="D203" i="10"/>
  <c r="C203" i="10"/>
  <c r="N202" i="10"/>
  <c r="I202" i="10"/>
  <c r="D202" i="10"/>
  <c r="C202" i="10"/>
  <c r="N201" i="10"/>
  <c r="I201" i="10"/>
  <c r="D201" i="10"/>
  <c r="C201" i="10"/>
  <c r="N200" i="10"/>
  <c r="I200" i="10"/>
  <c r="D200" i="10"/>
  <c r="C200" i="10"/>
  <c r="N199" i="10"/>
  <c r="I199" i="10"/>
  <c r="D199" i="10"/>
  <c r="C199" i="10"/>
  <c r="N198" i="10"/>
  <c r="I198" i="10"/>
  <c r="D198" i="10"/>
  <c r="C198" i="10"/>
  <c r="N197" i="10"/>
  <c r="I197" i="10"/>
  <c r="D197" i="10"/>
  <c r="C197" i="10"/>
  <c r="N196" i="10"/>
  <c r="I196" i="10"/>
  <c r="D196" i="10"/>
  <c r="C196" i="10"/>
  <c r="N195" i="10"/>
  <c r="I195" i="10"/>
  <c r="D195" i="10"/>
  <c r="C195" i="10"/>
  <c r="N194" i="10"/>
  <c r="I194" i="10"/>
  <c r="D194" i="10"/>
  <c r="C194" i="10"/>
  <c r="N193" i="10"/>
  <c r="I193" i="10"/>
  <c r="D193" i="10"/>
  <c r="C193" i="10"/>
  <c r="N192" i="10"/>
  <c r="I192" i="10"/>
  <c r="D192" i="10"/>
  <c r="C192" i="10"/>
  <c r="N191" i="10"/>
  <c r="I191" i="10"/>
  <c r="D191" i="10"/>
  <c r="C191" i="10"/>
  <c r="N190" i="10"/>
  <c r="I190" i="10"/>
  <c r="D190" i="10"/>
  <c r="C190" i="10"/>
  <c r="N189" i="10"/>
  <c r="I189" i="10"/>
  <c r="D189" i="10"/>
  <c r="C189" i="10"/>
  <c r="N188" i="10"/>
  <c r="I188" i="10"/>
  <c r="D188" i="10"/>
  <c r="C188" i="10"/>
  <c r="N187" i="10"/>
  <c r="I187" i="10"/>
  <c r="D187" i="10"/>
  <c r="C187" i="10"/>
  <c r="N186" i="10"/>
  <c r="I186" i="10"/>
  <c r="D186" i="10"/>
  <c r="C186" i="10"/>
  <c r="N185" i="10"/>
  <c r="I185" i="10"/>
  <c r="D185" i="10"/>
  <c r="C185" i="10"/>
  <c r="N184" i="10"/>
  <c r="I184" i="10"/>
  <c r="D184" i="10"/>
  <c r="C184" i="10"/>
  <c r="N183" i="10"/>
  <c r="I183" i="10"/>
  <c r="D183" i="10"/>
  <c r="C183" i="10"/>
  <c r="N182" i="10"/>
  <c r="I182" i="10"/>
  <c r="D182" i="10"/>
  <c r="C182" i="10"/>
  <c r="N181" i="10"/>
  <c r="I181" i="10"/>
  <c r="D181" i="10"/>
  <c r="C181" i="10"/>
  <c r="N180" i="10"/>
  <c r="I180" i="10"/>
  <c r="D180" i="10"/>
  <c r="C180" i="10"/>
  <c r="N179" i="10"/>
  <c r="I179" i="10"/>
  <c r="D179" i="10"/>
  <c r="C179" i="10"/>
  <c r="N178" i="10"/>
  <c r="I178" i="10"/>
  <c r="D178" i="10"/>
  <c r="C178" i="10"/>
  <c r="N177" i="10"/>
  <c r="I177" i="10"/>
  <c r="D177" i="10"/>
  <c r="C177" i="10"/>
  <c r="N176" i="10"/>
  <c r="I176" i="10"/>
  <c r="D176" i="10"/>
  <c r="C176" i="10"/>
  <c r="N175" i="10"/>
  <c r="I175" i="10"/>
  <c r="D175" i="10"/>
  <c r="C175" i="10"/>
  <c r="N174" i="10"/>
  <c r="I174" i="10"/>
  <c r="D174" i="10"/>
  <c r="C174" i="10"/>
  <c r="N173" i="10"/>
  <c r="I173" i="10"/>
  <c r="D173" i="10"/>
  <c r="C173" i="10"/>
  <c r="N172" i="10"/>
  <c r="I172" i="10"/>
  <c r="D172" i="10"/>
  <c r="C172" i="10"/>
  <c r="N171" i="10"/>
  <c r="I171" i="10"/>
  <c r="D171" i="10"/>
  <c r="C171" i="10"/>
  <c r="N170" i="10"/>
  <c r="I170" i="10"/>
  <c r="D170" i="10"/>
  <c r="C170" i="10"/>
  <c r="N169" i="10"/>
  <c r="I169" i="10"/>
  <c r="D169" i="10"/>
  <c r="C169" i="10"/>
  <c r="N168" i="10"/>
  <c r="I168" i="10"/>
  <c r="D168" i="10"/>
  <c r="C168" i="10"/>
  <c r="N167" i="10"/>
  <c r="I167" i="10"/>
  <c r="D167" i="10"/>
  <c r="C167" i="10"/>
  <c r="N166" i="10"/>
  <c r="I166" i="10"/>
  <c r="D166" i="10"/>
  <c r="C166" i="10"/>
  <c r="N165" i="10"/>
  <c r="I165" i="10"/>
  <c r="D165" i="10"/>
  <c r="C165" i="10"/>
  <c r="N164" i="10"/>
  <c r="I164" i="10"/>
  <c r="D164" i="10"/>
  <c r="C164" i="10"/>
  <c r="N163" i="10"/>
  <c r="I163" i="10"/>
  <c r="D163" i="10"/>
  <c r="C163" i="10"/>
  <c r="N162" i="10"/>
  <c r="I162" i="10"/>
  <c r="D162" i="10"/>
  <c r="C162" i="10"/>
  <c r="N161" i="10"/>
  <c r="I161" i="10"/>
  <c r="D161" i="10"/>
  <c r="C161" i="10"/>
  <c r="N160" i="10"/>
  <c r="I160" i="10"/>
  <c r="D160" i="10"/>
  <c r="C160" i="10"/>
  <c r="N159" i="10"/>
  <c r="I159" i="10"/>
  <c r="D159" i="10"/>
  <c r="C159" i="10"/>
  <c r="N158" i="10"/>
  <c r="I158" i="10"/>
  <c r="D158" i="10"/>
  <c r="C158" i="10"/>
  <c r="N157" i="10"/>
  <c r="I157" i="10"/>
  <c r="D157" i="10"/>
  <c r="C157" i="10"/>
  <c r="N156" i="10"/>
  <c r="I156" i="10"/>
  <c r="D156" i="10"/>
  <c r="C156" i="10"/>
  <c r="N155" i="10"/>
  <c r="I155" i="10"/>
  <c r="D155" i="10"/>
  <c r="C155" i="10"/>
  <c r="N154" i="10"/>
  <c r="I154" i="10"/>
  <c r="D154" i="10"/>
  <c r="C154" i="10"/>
  <c r="N153" i="10"/>
  <c r="I153" i="10"/>
  <c r="D153" i="10"/>
  <c r="C153" i="10"/>
  <c r="N152" i="10"/>
  <c r="I152" i="10"/>
  <c r="D152" i="10"/>
  <c r="C152" i="10"/>
  <c r="N151" i="10"/>
  <c r="I151" i="10"/>
  <c r="D151" i="10"/>
  <c r="C151" i="10"/>
  <c r="N150" i="10"/>
  <c r="I150" i="10"/>
  <c r="D150" i="10"/>
  <c r="C150" i="10"/>
  <c r="N149" i="10"/>
  <c r="I149" i="10"/>
  <c r="D149" i="10"/>
  <c r="C149" i="10"/>
  <c r="N148" i="10"/>
  <c r="I148" i="10"/>
  <c r="D148" i="10"/>
  <c r="C148" i="10"/>
  <c r="N147" i="10"/>
  <c r="I147" i="10"/>
  <c r="D147" i="10"/>
  <c r="C147" i="10"/>
  <c r="N146" i="10"/>
  <c r="I146" i="10"/>
  <c r="D146" i="10"/>
  <c r="C146" i="10"/>
  <c r="N145" i="10"/>
  <c r="I145" i="10"/>
  <c r="D145" i="10"/>
  <c r="C145" i="10"/>
  <c r="N144" i="10"/>
  <c r="I144" i="10"/>
  <c r="D144" i="10"/>
  <c r="C144" i="10"/>
  <c r="N143" i="10"/>
  <c r="I143" i="10"/>
  <c r="D143" i="10"/>
  <c r="C143" i="10"/>
  <c r="N142" i="10"/>
  <c r="I142" i="10"/>
  <c r="D142" i="10"/>
  <c r="C142" i="10"/>
  <c r="N141" i="10"/>
  <c r="I141" i="10"/>
  <c r="D141" i="10"/>
  <c r="C141" i="10"/>
  <c r="N140" i="10"/>
  <c r="I140" i="10"/>
  <c r="D140" i="10"/>
  <c r="C140" i="10"/>
  <c r="N139" i="10"/>
  <c r="I139" i="10"/>
  <c r="D139" i="10"/>
  <c r="C139" i="10"/>
  <c r="N138" i="10"/>
  <c r="I138" i="10"/>
  <c r="D138" i="10"/>
  <c r="C138" i="10"/>
  <c r="N137" i="10"/>
  <c r="I137" i="10"/>
  <c r="D137" i="10"/>
  <c r="C137" i="10"/>
  <c r="N136" i="10"/>
  <c r="I136" i="10"/>
  <c r="D136" i="10"/>
  <c r="C136" i="10"/>
  <c r="N135" i="10"/>
  <c r="I135" i="10"/>
  <c r="D135" i="10"/>
  <c r="C135" i="10"/>
  <c r="N134" i="10"/>
  <c r="I134" i="10"/>
  <c r="D134" i="10"/>
  <c r="C134" i="10"/>
  <c r="N133" i="10"/>
  <c r="I133" i="10"/>
  <c r="D133" i="10"/>
  <c r="C133" i="10"/>
  <c r="N132" i="10"/>
  <c r="I132" i="10"/>
  <c r="D132" i="10"/>
  <c r="C132" i="10"/>
  <c r="N131" i="10"/>
  <c r="I131" i="10"/>
  <c r="D131" i="10"/>
  <c r="C131" i="10"/>
  <c r="N130" i="10"/>
  <c r="I130" i="10"/>
  <c r="D130" i="10"/>
  <c r="C130" i="10"/>
  <c r="N129" i="10"/>
  <c r="I129" i="10"/>
  <c r="D129" i="10"/>
  <c r="C129" i="10"/>
  <c r="N128" i="10"/>
  <c r="I128" i="10"/>
  <c r="D128" i="10"/>
  <c r="C128" i="10"/>
  <c r="N127" i="10"/>
  <c r="I127" i="10"/>
  <c r="D127" i="10"/>
  <c r="C127" i="10"/>
  <c r="N126" i="10"/>
  <c r="I126" i="10"/>
  <c r="D126" i="10"/>
  <c r="C126" i="10"/>
  <c r="N125" i="10"/>
  <c r="I125" i="10"/>
  <c r="D125" i="10"/>
  <c r="C125" i="10"/>
  <c r="N124" i="10"/>
  <c r="I124" i="10"/>
  <c r="D124" i="10"/>
  <c r="C124" i="10"/>
  <c r="N123" i="10"/>
  <c r="I123" i="10"/>
  <c r="D123" i="10"/>
  <c r="C123" i="10"/>
  <c r="N122" i="10"/>
  <c r="I122" i="10"/>
  <c r="D122" i="10"/>
  <c r="C122" i="10"/>
  <c r="N121" i="10"/>
  <c r="I121" i="10"/>
  <c r="D121" i="10"/>
  <c r="C121" i="10"/>
  <c r="N120" i="10"/>
  <c r="I120" i="10"/>
  <c r="D120" i="10"/>
  <c r="C120" i="10"/>
  <c r="N119" i="10"/>
  <c r="I119" i="10"/>
  <c r="D119" i="10"/>
  <c r="C119" i="10"/>
  <c r="N118" i="10"/>
  <c r="I118" i="10"/>
  <c r="D118" i="10"/>
  <c r="C118" i="10"/>
  <c r="N117" i="10"/>
  <c r="I117" i="10"/>
  <c r="D117" i="10"/>
  <c r="C117" i="10"/>
  <c r="N116" i="10"/>
  <c r="I116" i="10"/>
  <c r="D116" i="10"/>
  <c r="C116" i="10"/>
  <c r="N115" i="10"/>
  <c r="I115" i="10"/>
  <c r="D115" i="10"/>
  <c r="C115" i="10"/>
  <c r="N114" i="10"/>
  <c r="I114" i="10"/>
  <c r="D114" i="10"/>
  <c r="C114" i="10"/>
  <c r="N113" i="10"/>
  <c r="I113" i="10"/>
  <c r="D113" i="10"/>
  <c r="C113" i="10"/>
  <c r="N112" i="10"/>
  <c r="I112" i="10"/>
  <c r="D112" i="10"/>
  <c r="C112" i="10"/>
  <c r="N111" i="10"/>
  <c r="I111" i="10"/>
  <c r="D111" i="10"/>
  <c r="C111" i="10"/>
  <c r="N110" i="10"/>
  <c r="I110" i="10"/>
  <c r="D110" i="10"/>
  <c r="C110" i="10"/>
  <c r="N109" i="10"/>
  <c r="I109" i="10"/>
  <c r="D109" i="10"/>
  <c r="C109" i="10"/>
  <c r="N108" i="10"/>
  <c r="I108" i="10"/>
  <c r="D108" i="10"/>
  <c r="C108" i="10"/>
  <c r="N107" i="10"/>
  <c r="I107" i="10"/>
  <c r="D107" i="10"/>
  <c r="C107" i="10"/>
  <c r="N106" i="10"/>
  <c r="I106" i="10"/>
  <c r="D106" i="10"/>
  <c r="C106" i="10"/>
  <c r="N105" i="10"/>
  <c r="I105" i="10"/>
  <c r="D105" i="10"/>
  <c r="C105" i="10"/>
  <c r="N104" i="10"/>
  <c r="I104" i="10"/>
  <c r="D104" i="10"/>
  <c r="C104" i="10"/>
  <c r="N103" i="10"/>
  <c r="I103" i="10"/>
  <c r="D103" i="10"/>
  <c r="C103" i="10"/>
  <c r="N102" i="10"/>
  <c r="I102" i="10"/>
  <c r="D102" i="10"/>
  <c r="C102" i="10"/>
  <c r="N101" i="10"/>
  <c r="I101" i="10"/>
  <c r="D101" i="10"/>
  <c r="C101" i="10"/>
  <c r="N100" i="10"/>
  <c r="I100" i="10"/>
  <c r="D100" i="10"/>
  <c r="C100" i="10"/>
  <c r="N99" i="10"/>
  <c r="I99" i="10"/>
  <c r="D99" i="10"/>
  <c r="C99" i="10"/>
  <c r="N98" i="10"/>
  <c r="I98" i="10"/>
  <c r="D98" i="10"/>
  <c r="C98" i="10"/>
  <c r="N97" i="10"/>
  <c r="I97" i="10"/>
  <c r="D97" i="10"/>
  <c r="C97" i="10"/>
  <c r="N96" i="10"/>
  <c r="I96" i="10"/>
  <c r="D96" i="10"/>
  <c r="C96" i="10"/>
  <c r="N95" i="10"/>
  <c r="I95" i="10"/>
  <c r="D95" i="10"/>
  <c r="C95" i="10"/>
  <c r="N94" i="10"/>
  <c r="I94" i="10"/>
  <c r="D94" i="10"/>
  <c r="C94" i="10"/>
  <c r="N93" i="10"/>
  <c r="I93" i="10"/>
  <c r="D93" i="10"/>
  <c r="C93" i="10"/>
  <c r="N92" i="10"/>
  <c r="I92" i="10"/>
  <c r="D92" i="10"/>
  <c r="C92" i="10"/>
  <c r="N91" i="10"/>
  <c r="I91" i="10"/>
  <c r="D91" i="10"/>
  <c r="C91" i="10"/>
  <c r="N90" i="10"/>
  <c r="I90" i="10"/>
  <c r="D90" i="10"/>
  <c r="C90" i="10"/>
  <c r="N89" i="10"/>
  <c r="I89" i="10"/>
  <c r="D89" i="10"/>
  <c r="C89" i="10"/>
  <c r="N88" i="10"/>
  <c r="I88" i="10"/>
  <c r="D88" i="10"/>
  <c r="C88" i="10"/>
  <c r="N87" i="10"/>
  <c r="I87" i="10"/>
  <c r="D87" i="10"/>
  <c r="C87" i="10"/>
  <c r="N86" i="10"/>
  <c r="I86" i="10"/>
  <c r="D86" i="10"/>
  <c r="C86" i="10"/>
  <c r="N85" i="10"/>
  <c r="I85" i="10"/>
  <c r="D85" i="10"/>
  <c r="C85" i="10"/>
  <c r="N84" i="10"/>
  <c r="I84" i="10"/>
  <c r="D84" i="10"/>
  <c r="C84" i="10"/>
  <c r="N83" i="10"/>
  <c r="I83" i="10"/>
  <c r="D83" i="10"/>
  <c r="C83" i="10"/>
  <c r="N82" i="10"/>
  <c r="I82" i="10"/>
  <c r="D82" i="10"/>
  <c r="C82" i="10"/>
  <c r="N81" i="10"/>
  <c r="I81" i="10"/>
  <c r="D81" i="10"/>
  <c r="C81" i="10"/>
  <c r="N80" i="10"/>
  <c r="I80" i="10"/>
  <c r="D80" i="10"/>
  <c r="C80" i="10"/>
  <c r="N79" i="10"/>
  <c r="I79" i="10"/>
  <c r="D79" i="10"/>
  <c r="C79" i="10"/>
  <c r="N78" i="10"/>
  <c r="I78" i="10"/>
  <c r="D78" i="10"/>
  <c r="C78" i="10"/>
  <c r="N77" i="10"/>
  <c r="I77" i="10"/>
  <c r="D77" i="10"/>
  <c r="C77" i="10"/>
  <c r="N76" i="10"/>
  <c r="I76" i="10"/>
  <c r="D76" i="10"/>
  <c r="C76" i="10"/>
  <c r="N75" i="10"/>
  <c r="I75" i="10"/>
  <c r="D75" i="10"/>
  <c r="C75" i="10"/>
  <c r="N74" i="10"/>
  <c r="I74" i="10"/>
  <c r="D74" i="10"/>
  <c r="C74" i="10"/>
  <c r="N73" i="10"/>
  <c r="I73" i="10"/>
  <c r="D73" i="10"/>
  <c r="C73" i="10"/>
  <c r="N72" i="10"/>
  <c r="I72" i="10"/>
  <c r="D72" i="10"/>
  <c r="C72" i="10"/>
  <c r="N71" i="10"/>
  <c r="I71" i="10"/>
  <c r="D71" i="10"/>
  <c r="C71" i="10"/>
  <c r="N70" i="10"/>
  <c r="I70" i="10"/>
  <c r="D70" i="10"/>
  <c r="C70" i="10"/>
  <c r="N69" i="10"/>
  <c r="I69" i="10"/>
  <c r="D69" i="10"/>
  <c r="C69" i="10"/>
  <c r="N68" i="10"/>
  <c r="I68" i="10"/>
  <c r="D68" i="10"/>
  <c r="C68" i="10"/>
  <c r="N67" i="10"/>
  <c r="I67" i="10"/>
  <c r="D67" i="10"/>
  <c r="C67" i="10"/>
  <c r="N66" i="10"/>
  <c r="I66" i="10"/>
  <c r="D66" i="10"/>
  <c r="C66" i="10"/>
  <c r="N65" i="10"/>
  <c r="I65" i="10"/>
  <c r="D65" i="10"/>
  <c r="C65" i="10"/>
  <c r="N64" i="10"/>
  <c r="I64" i="10"/>
  <c r="D64" i="10"/>
  <c r="C64" i="10"/>
  <c r="N63" i="10"/>
  <c r="I63" i="10"/>
  <c r="D63" i="10"/>
  <c r="C63" i="10"/>
  <c r="N62" i="10"/>
  <c r="I62" i="10"/>
  <c r="D62" i="10"/>
  <c r="C62" i="10"/>
  <c r="N61" i="10"/>
  <c r="I61" i="10"/>
  <c r="D61" i="10"/>
  <c r="C61" i="10"/>
  <c r="N60" i="10"/>
  <c r="I60" i="10"/>
  <c r="D60" i="10"/>
  <c r="C60" i="10"/>
  <c r="N59" i="10"/>
  <c r="I59" i="10"/>
  <c r="D59" i="10"/>
  <c r="C59" i="10"/>
  <c r="N58" i="10"/>
  <c r="I58" i="10"/>
  <c r="D58" i="10"/>
  <c r="C58" i="10"/>
  <c r="N57" i="10"/>
  <c r="I57" i="10"/>
  <c r="D57" i="10"/>
  <c r="C57" i="10"/>
  <c r="N56" i="10"/>
  <c r="I56" i="10"/>
  <c r="D56" i="10"/>
  <c r="C56" i="10"/>
  <c r="N55" i="10"/>
  <c r="I55" i="10"/>
  <c r="D55" i="10"/>
  <c r="C55" i="10"/>
  <c r="N54" i="10"/>
  <c r="I54" i="10"/>
  <c r="D54" i="10"/>
  <c r="C54" i="10"/>
  <c r="N53" i="10"/>
  <c r="I53" i="10"/>
  <c r="D53" i="10"/>
  <c r="C53" i="10"/>
  <c r="N52" i="10"/>
  <c r="I52" i="10"/>
  <c r="D52" i="10"/>
  <c r="C52" i="10"/>
  <c r="N51" i="10"/>
  <c r="I51" i="10"/>
  <c r="D51" i="10"/>
  <c r="C51" i="10"/>
  <c r="N50" i="10"/>
  <c r="I50" i="10"/>
  <c r="D50" i="10"/>
  <c r="C50" i="10"/>
  <c r="N49" i="10"/>
  <c r="I49" i="10"/>
  <c r="D49" i="10"/>
  <c r="C49" i="10"/>
  <c r="N48" i="10"/>
  <c r="I48" i="10"/>
  <c r="D48" i="10"/>
  <c r="C48" i="10"/>
  <c r="N47" i="10"/>
  <c r="I47" i="10"/>
  <c r="D47" i="10"/>
  <c r="C47" i="10"/>
  <c r="N46" i="10"/>
  <c r="I46" i="10"/>
  <c r="D46" i="10"/>
  <c r="C46" i="10"/>
  <c r="N45" i="10"/>
  <c r="I45" i="10"/>
  <c r="D45" i="10"/>
  <c r="C45" i="10"/>
  <c r="N44" i="10"/>
  <c r="I44" i="10"/>
  <c r="D44" i="10"/>
  <c r="C44" i="10"/>
  <c r="N43" i="10"/>
  <c r="I43" i="10"/>
  <c r="D43" i="10"/>
  <c r="C43" i="10"/>
  <c r="N42" i="10"/>
  <c r="I42" i="10"/>
  <c r="D42" i="10"/>
  <c r="C42" i="10"/>
  <c r="N41" i="10"/>
  <c r="I41" i="10"/>
  <c r="D41" i="10"/>
  <c r="C41" i="10"/>
  <c r="N40" i="10"/>
  <c r="I40" i="10"/>
  <c r="D40" i="10"/>
  <c r="C40" i="10"/>
  <c r="N39" i="10"/>
  <c r="I39" i="10"/>
  <c r="D39" i="10"/>
  <c r="C39" i="10"/>
  <c r="N38" i="10"/>
  <c r="I38" i="10"/>
  <c r="D38" i="10"/>
  <c r="C38" i="10"/>
  <c r="N37" i="10"/>
  <c r="I37" i="10"/>
  <c r="D37" i="10"/>
  <c r="C37" i="10"/>
  <c r="N36" i="10"/>
  <c r="I36" i="10"/>
  <c r="D36" i="10"/>
  <c r="C36" i="10"/>
  <c r="N35" i="10"/>
  <c r="I35" i="10"/>
  <c r="D35" i="10"/>
  <c r="C35" i="10"/>
  <c r="N34" i="10"/>
  <c r="I34" i="10"/>
  <c r="D34" i="10"/>
  <c r="C34" i="10"/>
  <c r="N33" i="10"/>
  <c r="I33" i="10"/>
  <c r="D33" i="10"/>
  <c r="C33" i="10"/>
  <c r="N32" i="10"/>
  <c r="I32" i="10"/>
  <c r="D32" i="10"/>
  <c r="C32" i="10"/>
  <c r="N31" i="10"/>
  <c r="I31" i="10"/>
  <c r="D31" i="10"/>
  <c r="C31" i="10"/>
  <c r="N30" i="10"/>
  <c r="I30" i="10"/>
  <c r="D30" i="10"/>
  <c r="C30" i="10"/>
  <c r="N29" i="10"/>
  <c r="I29" i="10"/>
  <c r="D29" i="10"/>
  <c r="C29" i="10"/>
  <c r="N28" i="10"/>
  <c r="I28" i="10"/>
  <c r="D28" i="10"/>
  <c r="C28" i="10"/>
  <c r="N27" i="10"/>
  <c r="I27" i="10"/>
  <c r="D27" i="10"/>
  <c r="C27" i="10"/>
  <c r="N26" i="10"/>
  <c r="I26" i="10"/>
  <c r="D26" i="10"/>
  <c r="C26" i="10"/>
  <c r="N25" i="10"/>
  <c r="I25" i="10"/>
  <c r="D25" i="10"/>
  <c r="C25" i="10"/>
  <c r="N24" i="10"/>
  <c r="I24" i="10"/>
  <c r="D24" i="10"/>
  <c r="C24" i="10"/>
  <c r="N23" i="10"/>
  <c r="I23" i="10"/>
  <c r="D23" i="10"/>
  <c r="C23" i="10"/>
  <c r="N22" i="10"/>
  <c r="I22" i="10"/>
  <c r="D22" i="10"/>
  <c r="C22" i="10"/>
  <c r="N21" i="10"/>
  <c r="I21" i="10"/>
  <c r="D21" i="10"/>
  <c r="C21" i="10"/>
  <c r="N20" i="10"/>
  <c r="I20" i="10"/>
  <c r="D20" i="10"/>
  <c r="C20" i="10"/>
  <c r="N19" i="10"/>
  <c r="I19" i="10"/>
  <c r="D19" i="10"/>
  <c r="C19" i="10"/>
  <c r="N18" i="10"/>
  <c r="I18" i="10"/>
  <c r="D18" i="10"/>
  <c r="C18" i="10"/>
  <c r="N17" i="10"/>
  <c r="I17" i="10"/>
  <c r="D17" i="10"/>
  <c r="C17" i="10"/>
  <c r="N16" i="10"/>
  <c r="I16" i="10"/>
  <c r="D16" i="10"/>
  <c r="C16" i="10"/>
  <c r="N15" i="10"/>
  <c r="I15" i="10"/>
  <c r="D15" i="10"/>
  <c r="C15" i="10"/>
  <c r="N14" i="10"/>
  <c r="I14" i="10"/>
  <c r="D14" i="10"/>
  <c r="C14" i="10"/>
  <c r="N13" i="10"/>
  <c r="I13" i="10"/>
  <c r="D13" i="10"/>
  <c r="C13" i="10"/>
  <c r="N12" i="10"/>
  <c r="I12" i="10"/>
  <c r="D12" i="10"/>
  <c r="C12" i="10"/>
  <c r="N11" i="10"/>
  <c r="I11" i="10"/>
  <c r="D11" i="10"/>
  <c r="C11" i="10"/>
  <c r="N10" i="10"/>
  <c r="I10" i="10"/>
  <c r="D10" i="10"/>
  <c r="C10" i="10"/>
  <c r="N9" i="10"/>
  <c r="I9" i="10"/>
  <c r="D9" i="10"/>
  <c r="C9" i="10"/>
  <c r="N8" i="10"/>
  <c r="I8" i="10"/>
  <c r="D8" i="10"/>
  <c r="C8" i="10"/>
  <c r="N7" i="10"/>
  <c r="I7" i="10"/>
  <c r="D7" i="10"/>
  <c r="C7" i="10"/>
  <c r="M36" i="9"/>
  <c r="K36" i="9"/>
  <c r="M35" i="9"/>
  <c r="K35" i="9"/>
  <c r="M34" i="9"/>
  <c r="K34" i="9"/>
  <c r="M33" i="9"/>
  <c r="K33" i="9"/>
  <c r="M32" i="9"/>
  <c r="K32" i="9"/>
  <c r="M31" i="9"/>
  <c r="K31" i="9"/>
  <c r="M30" i="9"/>
  <c r="K30" i="9"/>
  <c r="M29" i="9"/>
  <c r="K29" i="9"/>
  <c r="M28" i="9"/>
  <c r="K28" i="9"/>
  <c r="M27" i="9"/>
  <c r="K27" i="9"/>
  <c r="M26" i="9"/>
  <c r="K26" i="9"/>
  <c r="M25" i="9"/>
  <c r="K25" i="9"/>
  <c r="M24" i="9"/>
  <c r="K24" i="9"/>
  <c r="M23" i="9"/>
  <c r="K23" i="9"/>
  <c r="M22" i="9"/>
  <c r="K22" i="9"/>
  <c r="M21" i="9"/>
  <c r="K21" i="9"/>
  <c r="M20" i="9"/>
  <c r="K20" i="9"/>
  <c r="M19" i="9"/>
  <c r="K19" i="9"/>
  <c r="M18" i="9"/>
  <c r="K18" i="9"/>
  <c r="M17" i="9"/>
  <c r="K17" i="9"/>
  <c r="M16" i="9"/>
  <c r="K16" i="9"/>
  <c r="M15" i="9"/>
  <c r="K15" i="9"/>
  <c r="M14" i="9"/>
  <c r="K14" i="9"/>
  <c r="M13" i="9"/>
  <c r="K13" i="9"/>
  <c r="M12" i="9"/>
  <c r="K12" i="9"/>
  <c r="M11" i="9"/>
  <c r="K11" i="9"/>
  <c r="M10" i="9"/>
  <c r="K10" i="9"/>
  <c r="M9" i="9"/>
  <c r="K9" i="9"/>
  <c r="M8" i="9"/>
  <c r="K8" i="9"/>
  <c r="M7" i="9"/>
  <c r="K7" i="9"/>
  <c r="J106" i="8"/>
  <c r="I106" i="8"/>
  <c r="J105" i="8"/>
  <c r="I105" i="8"/>
  <c r="J104" i="8"/>
  <c r="I104" i="8"/>
  <c r="J103" i="8"/>
  <c r="I103" i="8"/>
  <c r="J102" i="8"/>
  <c r="I102" i="8"/>
  <c r="J101" i="8"/>
  <c r="I101" i="8"/>
  <c r="J100" i="8"/>
  <c r="I100" i="8"/>
  <c r="J99" i="8"/>
  <c r="I99" i="8"/>
  <c r="J98" i="8"/>
  <c r="I98" i="8"/>
  <c r="J97" i="8"/>
  <c r="I97" i="8"/>
  <c r="J96" i="8"/>
  <c r="I96" i="8"/>
  <c r="J95" i="8"/>
  <c r="I95" i="8"/>
  <c r="J94" i="8"/>
  <c r="I94" i="8"/>
  <c r="J93" i="8"/>
  <c r="I93" i="8"/>
  <c r="J92" i="8"/>
  <c r="I92" i="8"/>
  <c r="J91" i="8"/>
  <c r="I91" i="8"/>
  <c r="J90" i="8"/>
  <c r="I90" i="8"/>
  <c r="J89" i="8"/>
  <c r="I89" i="8"/>
  <c r="J88" i="8"/>
  <c r="I88" i="8"/>
  <c r="J87" i="8"/>
  <c r="I87" i="8"/>
  <c r="J86" i="8"/>
  <c r="I86" i="8"/>
  <c r="J85" i="8"/>
  <c r="I85" i="8"/>
  <c r="J84" i="8"/>
  <c r="I84" i="8"/>
  <c r="J83" i="8"/>
  <c r="I83" i="8"/>
  <c r="J82" i="8"/>
  <c r="I82" i="8"/>
  <c r="J81" i="8"/>
  <c r="I81" i="8"/>
  <c r="J80" i="8"/>
  <c r="I80" i="8"/>
  <c r="J79" i="8"/>
  <c r="I79" i="8"/>
  <c r="J78" i="8"/>
  <c r="I78" i="8"/>
  <c r="J77" i="8"/>
  <c r="I77" i="8"/>
  <c r="J76" i="8"/>
  <c r="I76" i="8"/>
  <c r="J75" i="8"/>
  <c r="I75" i="8"/>
  <c r="J74" i="8"/>
  <c r="I74" i="8"/>
  <c r="J73" i="8"/>
  <c r="I73" i="8"/>
  <c r="J72" i="8"/>
  <c r="I72" i="8"/>
  <c r="J71" i="8"/>
  <c r="I71" i="8"/>
  <c r="J70" i="8"/>
  <c r="I70" i="8"/>
  <c r="J69" i="8"/>
  <c r="I69" i="8"/>
  <c r="J68" i="8"/>
  <c r="I68" i="8"/>
  <c r="J67" i="8"/>
  <c r="I67" i="8"/>
  <c r="J66" i="8"/>
  <c r="I66" i="8"/>
  <c r="J65" i="8"/>
  <c r="I65" i="8"/>
  <c r="J64" i="8"/>
  <c r="I64" i="8"/>
  <c r="J63" i="8"/>
  <c r="I63" i="8"/>
  <c r="J62" i="8"/>
  <c r="I62" i="8"/>
  <c r="J61" i="8"/>
  <c r="I61" i="8"/>
  <c r="J60" i="8"/>
  <c r="I60" i="8"/>
  <c r="J59" i="8"/>
  <c r="I59" i="8"/>
  <c r="J58" i="8"/>
  <c r="I58" i="8"/>
  <c r="J57" i="8"/>
  <c r="I57" i="8"/>
  <c r="J56" i="8"/>
  <c r="I56" i="8"/>
  <c r="J55" i="8"/>
  <c r="I55" i="8"/>
  <c r="J54" i="8"/>
  <c r="I54" i="8"/>
  <c r="J53" i="8"/>
  <c r="I53" i="8"/>
  <c r="J52" i="8"/>
  <c r="I52" i="8"/>
  <c r="J51" i="8"/>
  <c r="I51" i="8"/>
  <c r="J50" i="8"/>
  <c r="I50" i="8"/>
  <c r="J49" i="8"/>
  <c r="I49" i="8"/>
  <c r="J48" i="8"/>
  <c r="I48" i="8"/>
  <c r="J47" i="8"/>
  <c r="I47" i="8"/>
  <c r="J46" i="8"/>
  <c r="I46" i="8"/>
  <c r="J45" i="8"/>
  <c r="I45" i="8"/>
  <c r="J44" i="8"/>
  <c r="I44" i="8"/>
  <c r="J43" i="8"/>
  <c r="I43" i="8"/>
  <c r="J42" i="8"/>
  <c r="I42" i="8"/>
  <c r="J41" i="8"/>
  <c r="I41" i="8"/>
  <c r="J40" i="8"/>
  <c r="I40" i="8"/>
  <c r="J39" i="8"/>
  <c r="I39" i="8"/>
  <c r="J38" i="8"/>
  <c r="I38" i="8"/>
  <c r="J37" i="8"/>
  <c r="I37" i="8"/>
  <c r="J36" i="8"/>
  <c r="I36" i="8"/>
  <c r="J35" i="8"/>
  <c r="I35" i="8"/>
  <c r="J34" i="8"/>
  <c r="I34" i="8"/>
  <c r="J33" i="8"/>
  <c r="I33" i="8"/>
  <c r="J32" i="8"/>
  <c r="I32" i="8"/>
  <c r="J31" i="8"/>
  <c r="I31" i="8"/>
  <c r="J30" i="8"/>
  <c r="I30" i="8"/>
  <c r="J29" i="8"/>
  <c r="I29" i="8"/>
  <c r="J28" i="8"/>
  <c r="I28" i="8"/>
  <c r="J27" i="8"/>
  <c r="I27" i="8"/>
  <c r="J26" i="8"/>
  <c r="I26" i="8"/>
  <c r="J25" i="8"/>
  <c r="I25" i="8"/>
  <c r="J24" i="8"/>
  <c r="I24" i="8"/>
  <c r="J23" i="8"/>
  <c r="I23" i="8"/>
  <c r="J22" i="8"/>
  <c r="I22" i="8"/>
  <c r="J21" i="8"/>
  <c r="I21" i="8"/>
  <c r="J20" i="8"/>
  <c r="I20" i="8"/>
  <c r="J19" i="8"/>
  <c r="I19" i="8"/>
  <c r="J18" i="8"/>
  <c r="I18" i="8"/>
  <c r="J17" i="8"/>
  <c r="I17" i="8"/>
  <c r="J16" i="8"/>
  <c r="I16" i="8"/>
  <c r="J15" i="8"/>
  <c r="I15" i="8"/>
  <c r="J14" i="8"/>
  <c r="I14" i="8"/>
  <c r="J13" i="8"/>
  <c r="I13" i="8"/>
  <c r="J12" i="8"/>
  <c r="I12" i="8"/>
  <c r="J11" i="8"/>
  <c r="I11" i="8"/>
  <c r="J10" i="8"/>
  <c r="I10" i="8"/>
  <c r="J9" i="8"/>
  <c r="I9" i="8"/>
  <c r="J8" i="8"/>
  <c r="I8" i="8"/>
  <c r="J7" i="8"/>
  <c r="I7" i="8"/>
  <c r="M106" i="7"/>
  <c r="K106" i="7"/>
  <c r="M105" i="7"/>
  <c r="K105" i="7"/>
  <c r="M104" i="7"/>
  <c r="K104" i="7"/>
  <c r="M103" i="7"/>
  <c r="K103" i="7"/>
  <c r="M102" i="7"/>
  <c r="K102" i="7"/>
  <c r="M101" i="7"/>
  <c r="K101" i="7"/>
  <c r="M100" i="7"/>
  <c r="K100" i="7"/>
  <c r="M99" i="7"/>
  <c r="K99" i="7"/>
  <c r="M98" i="7"/>
  <c r="K98" i="7"/>
  <c r="M97" i="7"/>
  <c r="K97" i="7"/>
  <c r="M96" i="7"/>
  <c r="K96" i="7"/>
  <c r="M95" i="7"/>
  <c r="K95" i="7"/>
  <c r="M94" i="7"/>
  <c r="K94" i="7"/>
  <c r="M93" i="7"/>
  <c r="K93" i="7"/>
  <c r="M92" i="7"/>
  <c r="K92" i="7"/>
  <c r="M91" i="7"/>
  <c r="K91" i="7"/>
  <c r="M90" i="7"/>
  <c r="K90" i="7"/>
  <c r="M89" i="7"/>
  <c r="K89" i="7"/>
  <c r="M88" i="7"/>
  <c r="K88" i="7"/>
  <c r="M87" i="7"/>
  <c r="K87" i="7"/>
  <c r="M86" i="7"/>
  <c r="K86" i="7"/>
  <c r="M85" i="7"/>
  <c r="K85" i="7"/>
  <c r="M84" i="7"/>
  <c r="K84" i="7"/>
  <c r="M83" i="7"/>
  <c r="K83" i="7"/>
  <c r="M82" i="7"/>
  <c r="K82" i="7"/>
  <c r="M81" i="7"/>
  <c r="K81" i="7"/>
  <c r="M80" i="7"/>
  <c r="K80" i="7"/>
  <c r="M79" i="7"/>
  <c r="K79" i="7"/>
  <c r="M78" i="7"/>
  <c r="K78" i="7"/>
  <c r="M77" i="7"/>
  <c r="K77" i="7"/>
  <c r="M76" i="7"/>
  <c r="K76" i="7"/>
  <c r="M75" i="7"/>
  <c r="K75" i="7"/>
  <c r="M74" i="7"/>
  <c r="K74" i="7"/>
  <c r="M73" i="7"/>
  <c r="K73" i="7"/>
  <c r="M72" i="7"/>
  <c r="K72" i="7"/>
  <c r="M71" i="7"/>
  <c r="K71" i="7"/>
  <c r="M70" i="7"/>
  <c r="K70" i="7"/>
  <c r="M69" i="7"/>
  <c r="K69" i="7"/>
  <c r="M68" i="7"/>
  <c r="K68" i="7"/>
  <c r="M67" i="7"/>
  <c r="K67" i="7"/>
  <c r="M66" i="7"/>
  <c r="K66" i="7"/>
  <c r="M65" i="7"/>
  <c r="K65" i="7"/>
  <c r="M64" i="7"/>
  <c r="K64" i="7"/>
  <c r="M63" i="7"/>
  <c r="K63" i="7"/>
  <c r="M62" i="7"/>
  <c r="K62" i="7"/>
  <c r="M61" i="7"/>
  <c r="K61" i="7"/>
  <c r="M60" i="7"/>
  <c r="K60" i="7"/>
  <c r="M59" i="7"/>
  <c r="K59" i="7"/>
  <c r="M58" i="7"/>
  <c r="K58" i="7"/>
  <c r="M57" i="7"/>
  <c r="K57" i="7"/>
  <c r="M56" i="7"/>
  <c r="K56" i="7"/>
  <c r="M55" i="7"/>
  <c r="K55" i="7"/>
  <c r="M54" i="7"/>
  <c r="K54" i="7"/>
  <c r="M53" i="7"/>
  <c r="K53" i="7"/>
  <c r="M52" i="7"/>
  <c r="K52" i="7"/>
  <c r="M51" i="7"/>
  <c r="K51" i="7"/>
  <c r="M50" i="7"/>
  <c r="K50" i="7"/>
  <c r="M49" i="7"/>
  <c r="K49" i="7"/>
  <c r="M48" i="7"/>
  <c r="K48" i="7"/>
  <c r="M47" i="7"/>
  <c r="K47" i="7"/>
  <c r="M46" i="7"/>
  <c r="K46" i="7"/>
  <c r="M45" i="7"/>
  <c r="K45" i="7"/>
  <c r="M44" i="7"/>
  <c r="K44" i="7"/>
  <c r="M43" i="7"/>
  <c r="K43" i="7"/>
  <c r="M42" i="7"/>
  <c r="K42" i="7"/>
  <c r="M41" i="7"/>
  <c r="K41" i="7"/>
  <c r="M40" i="7"/>
  <c r="K40" i="7"/>
  <c r="M39" i="7"/>
  <c r="K39" i="7"/>
  <c r="M38" i="7"/>
  <c r="K38" i="7"/>
  <c r="M37" i="7"/>
  <c r="K37" i="7"/>
  <c r="M36" i="7"/>
  <c r="K36" i="7"/>
  <c r="M35" i="7"/>
  <c r="K35" i="7"/>
  <c r="M34" i="7"/>
  <c r="K34" i="7"/>
  <c r="M33" i="7"/>
  <c r="K33" i="7"/>
  <c r="M32" i="7"/>
  <c r="K32" i="7"/>
  <c r="M31" i="7"/>
  <c r="K31" i="7"/>
  <c r="M30" i="7"/>
  <c r="K30" i="7"/>
  <c r="M29" i="7"/>
  <c r="K29" i="7"/>
  <c r="M28" i="7"/>
  <c r="K28" i="7"/>
  <c r="M27" i="7"/>
  <c r="K27" i="7"/>
  <c r="M26" i="7"/>
  <c r="K26" i="7"/>
  <c r="M25" i="7"/>
  <c r="K25" i="7"/>
  <c r="M24" i="7"/>
  <c r="K24" i="7"/>
  <c r="M23" i="7"/>
  <c r="K23" i="7"/>
  <c r="M22" i="7"/>
  <c r="K22" i="7"/>
  <c r="M21" i="7"/>
  <c r="K21" i="7"/>
  <c r="M20" i="7"/>
  <c r="K20" i="7"/>
  <c r="M19" i="7"/>
  <c r="K19" i="7"/>
  <c r="M18" i="7"/>
  <c r="K18" i="7"/>
  <c r="M17" i="7"/>
  <c r="K17" i="7"/>
  <c r="M16" i="7"/>
  <c r="K16" i="7"/>
  <c r="M15" i="7"/>
  <c r="K15" i="7"/>
  <c r="M14" i="7"/>
  <c r="K14" i="7"/>
  <c r="M13" i="7"/>
  <c r="K13" i="7"/>
  <c r="M12" i="7"/>
  <c r="K12" i="7"/>
  <c r="M11" i="7"/>
  <c r="K11" i="7"/>
  <c r="M10" i="7"/>
  <c r="K10" i="7"/>
  <c r="M9" i="7"/>
  <c r="K9" i="7"/>
  <c r="M8" i="7"/>
  <c r="K8" i="7"/>
  <c r="M7" i="7"/>
  <c r="K7" i="7"/>
  <c r="K106" i="6"/>
  <c r="A106" i="6"/>
  <c r="K105" i="6"/>
  <c r="A105" i="6"/>
  <c r="K104" i="6"/>
  <c r="A104" i="6"/>
  <c r="K103" i="6"/>
  <c r="A103" i="6"/>
  <c r="K102" i="6"/>
  <c r="A102" i="6"/>
  <c r="K101" i="6"/>
  <c r="A101" i="6"/>
  <c r="K100" i="6"/>
  <c r="A100" i="6"/>
  <c r="K99" i="6"/>
  <c r="A99" i="6"/>
  <c r="K98" i="6"/>
  <c r="A98" i="6"/>
  <c r="K97" i="6"/>
  <c r="A97" i="6"/>
  <c r="K96" i="6"/>
  <c r="A96" i="6"/>
  <c r="K95" i="6"/>
  <c r="A95" i="6"/>
  <c r="K94" i="6"/>
  <c r="A94" i="6"/>
  <c r="K93" i="6"/>
  <c r="A93" i="6"/>
  <c r="K92" i="6"/>
  <c r="A92" i="6"/>
  <c r="K91" i="6"/>
  <c r="A91" i="6"/>
  <c r="K90" i="6"/>
  <c r="A90" i="6"/>
  <c r="K89" i="6"/>
  <c r="A89" i="6"/>
  <c r="K88" i="6"/>
  <c r="A88" i="6"/>
  <c r="K87" i="6"/>
  <c r="A87" i="6"/>
  <c r="K86" i="6"/>
  <c r="A86" i="6"/>
  <c r="K85" i="6"/>
  <c r="A85" i="6"/>
  <c r="K84" i="6"/>
  <c r="A84" i="6"/>
  <c r="K83" i="6"/>
  <c r="A83" i="6"/>
  <c r="K82" i="6"/>
  <c r="A82" i="6"/>
  <c r="K81" i="6"/>
  <c r="A81" i="6"/>
  <c r="K80" i="6"/>
  <c r="A80" i="6"/>
  <c r="K79" i="6"/>
  <c r="A79" i="6"/>
  <c r="K78" i="6"/>
  <c r="A78" i="6"/>
  <c r="K77" i="6"/>
  <c r="A77" i="6"/>
  <c r="K76" i="6"/>
  <c r="A76" i="6"/>
  <c r="K75" i="6"/>
  <c r="A75" i="6"/>
  <c r="K74" i="6"/>
  <c r="A74" i="6"/>
  <c r="K73" i="6"/>
  <c r="A73" i="6"/>
  <c r="K72" i="6"/>
  <c r="A72" i="6"/>
  <c r="K71" i="6"/>
  <c r="A71" i="6"/>
  <c r="K70" i="6"/>
  <c r="A70" i="6"/>
  <c r="K69" i="6"/>
  <c r="A69" i="6"/>
  <c r="K68" i="6"/>
  <c r="A68" i="6"/>
  <c r="K67" i="6"/>
  <c r="A67" i="6"/>
  <c r="K66" i="6"/>
  <c r="A66" i="6"/>
  <c r="K65" i="6"/>
  <c r="A65" i="6"/>
  <c r="K64" i="6"/>
  <c r="A64" i="6"/>
  <c r="K63" i="6"/>
  <c r="A63" i="6"/>
  <c r="K62" i="6"/>
  <c r="A62" i="6"/>
  <c r="K61" i="6"/>
  <c r="A61" i="6"/>
  <c r="K60" i="6"/>
  <c r="A60" i="6"/>
  <c r="K59" i="6"/>
  <c r="A59" i="6"/>
  <c r="K58" i="6"/>
  <c r="A58" i="6"/>
  <c r="K57" i="6"/>
  <c r="A57" i="6"/>
  <c r="K56" i="6"/>
  <c r="A56" i="6"/>
  <c r="K55" i="6"/>
  <c r="A55" i="6"/>
  <c r="K54" i="6"/>
  <c r="A54" i="6"/>
  <c r="K53" i="6"/>
  <c r="A53" i="6"/>
  <c r="K52" i="6"/>
  <c r="A52" i="6"/>
  <c r="K51" i="6"/>
  <c r="A51" i="6"/>
  <c r="K50" i="6"/>
  <c r="A50" i="6"/>
  <c r="K49" i="6"/>
  <c r="A49" i="6"/>
  <c r="K48" i="6"/>
  <c r="A48" i="6"/>
  <c r="K47" i="6"/>
  <c r="A47" i="6"/>
  <c r="K46" i="6"/>
  <c r="A46" i="6"/>
  <c r="K45" i="6"/>
  <c r="A45" i="6"/>
  <c r="K44" i="6"/>
  <c r="A44" i="6"/>
  <c r="K43" i="6"/>
  <c r="A43" i="6"/>
  <c r="K42" i="6"/>
  <c r="A42" i="6"/>
  <c r="K41" i="6"/>
  <c r="A41" i="6"/>
  <c r="K40" i="6"/>
  <c r="A40" i="6"/>
  <c r="K39" i="6"/>
  <c r="A39" i="6"/>
  <c r="K38" i="6"/>
  <c r="A38" i="6"/>
  <c r="K37" i="6"/>
  <c r="A37" i="6"/>
  <c r="K36" i="6"/>
  <c r="A36" i="6"/>
  <c r="K35" i="6"/>
  <c r="A35" i="6"/>
  <c r="K34" i="6"/>
  <c r="A34" i="6"/>
  <c r="K33" i="6"/>
  <c r="A33" i="6"/>
  <c r="K32" i="6"/>
  <c r="A32" i="6"/>
  <c r="K31" i="6"/>
  <c r="A31" i="6"/>
  <c r="K30" i="6"/>
  <c r="A30" i="6"/>
  <c r="K29" i="6"/>
  <c r="A29" i="6"/>
  <c r="K28" i="6"/>
  <c r="A28" i="6"/>
  <c r="K27" i="6"/>
  <c r="A27" i="6"/>
  <c r="K26" i="6"/>
  <c r="A26" i="6"/>
  <c r="K25" i="6"/>
  <c r="A25" i="6"/>
  <c r="K24" i="6"/>
  <c r="A24" i="6"/>
  <c r="K23" i="6"/>
  <c r="A23" i="6"/>
  <c r="K22" i="6"/>
  <c r="A22" i="6"/>
  <c r="K21" i="6"/>
  <c r="A21" i="6"/>
  <c r="K20" i="6"/>
  <c r="A20" i="6"/>
  <c r="K19" i="6"/>
  <c r="A19" i="6"/>
  <c r="K18" i="6"/>
  <c r="A18" i="6"/>
  <c r="K17" i="6"/>
  <c r="A17" i="6"/>
  <c r="K16" i="6"/>
  <c r="A16" i="6"/>
  <c r="K15" i="6"/>
  <c r="A15" i="6"/>
  <c r="K14" i="6"/>
  <c r="A14" i="6"/>
  <c r="K13" i="6"/>
  <c r="A13" i="6"/>
  <c r="K12" i="6"/>
  <c r="A12" i="6"/>
  <c r="K11" i="6"/>
  <c r="A11" i="6"/>
  <c r="K10" i="6"/>
  <c r="A10" i="6"/>
  <c r="K9" i="6"/>
  <c r="A9" i="6"/>
  <c r="K8" i="6"/>
  <c r="A8" i="6"/>
  <c r="K7" i="6"/>
  <c r="A7" i="6"/>
  <c r="M256" i="5"/>
  <c r="L256" i="5"/>
  <c r="A256" i="5"/>
  <c r="M255" i="5"/>
  <c r="L255" i="5"/>
  <c r="A255" i="5"/>
  <c r="M254" i="5"/>
  <c r="L254" i="5"/>
  <c r="A254" i="5"/>
  <c r="M253" i="5"/>
  <c r="L253" i="5"/>
  <c r="A253" i="5"/>
  <c r="M252" i="5"/>
  <c r="L252" i="5"/>
  <c r="A252" i="5"/>
  <c r="M251" i="5"/>
  <c r="L251" i="5"/>
  <c r="A251" i="5"/>
  <c r="M250" i="5"/>
  <c r="L250" i="5"/>
  <c r="A250" i="5"/>
  <c r="M249" i="5"/>
  <c r="L249" i="5"/>
  <c r="A249" i="5"/>
  <c r="M248" i="5"/>
  <c r="L248" i="5"/>
  <c r="A248" i="5"/>
  <c r="M247" i="5"/>
  <c r="L247" i="5"/>
  <c r="A247" i="5"/>
  <c r="M246" i="5"/>
  <c r="L246" i="5"/>
  <c r="A246" i="5"/>
  <c r="M245" i="5"/>
  <c r="L245" i="5"/>
  <c r="A245" i="5"/>
  <c r="M244" i="5"/>
  <c r="L244" i="5"/>
  <c r="A244" i="5"/>
  <c r="M243" i="5"/>
  <c r="L243" i="5"/>
  <c r="A243" i="5"/>
  <c r="M242" i="5"/>
  <c r="L242" i="5"/>
  <c r="A242" i="5"/>
  <c r="M241" i="5"/>
  <c r="L241" i="5"/>
  <c r="A241" i="5"/>
  <c r="M240" i="5"/>
  <c r="L240" i="5"/>
  <c r="A240" i="5"/>
  <c r="M239" i="5"/>
  <c r="L239" i="5"/>
  <c r="A239" i="5"/>
  <c r="M238" i="5"/>
  <c r="L238" i="5"/>
  <c r="A238" i="5"/>
  <c r="M237" i="5"/>
  <c r="L237" i="5"/>
  <c r="A237" i="5"/>
  <c r="M236" i="5"/>
  <c r="L236" i="5"/>
  <c r="A236" i="5"/>
  <c r="M235" i="5"/>
  <c r="L235" i="5"/>
  <c r="A235" i="5"/>
  <c r="M234" i="5"/>
  <c r="L234" i="5"/>
  <c r="A234" i="5"/>
  <c r="M233" i="5"/>
  <c r="L233" i="5"/>
  <c r="A233" i="5"/>
  <c r="M232" i="5"/>
  <c r="L232" i="5"/>
  <c r="A232" i="5"/>
  <c r="M231" i="5"/>
  <c r="L231" i="5"/>
  <c r="A231" i="5"/>
  <c r="M230" i="5"/>
  <c r="L230" i="5"/>
  <c r="A230" i="5"/>
  <c r="M229" i="5"/>
  <c r="L229" i="5"/>
  <c r="A229" i="5"/>
  <c r="M228" i="5"/>
  <c r="L228" i="5"/>
  <c r="A228" i="5"/>
  <c r="M227" i="5"/>
  <c r="L227" i="5"/>
  <c r="A227" i="5"/>
  <c r="M226" i="5"/>
  <c r="L226" i="5"/>
  <c r="A226" i="5"/>
  <c r="M225" i="5"/>
  <c r="L225" i="5"/>
  <c r="A225" i="5"/>
  <c r="M224" i="5"/>
  <c r="L224" i="5"/>
  <c r="A224" i="5"/>
  <c r="M223" i="5"/>
  <c r="L223" i="5"/>
  <c r="A223" i="5"/>
  <c r="M222" i="5"/>
  <c r="L222" i="5"/>
  <c r="A222" i="5"/>
  <c r="M221" i="5"/>
  <c r="L221" i="5"/>
  <c r="A221" i="5"/>
  <c r="M220" i="5"/>
  <c r="L220" i="5"/>
  <c r="A220" i="5"/>
  <c r="M219" i="5"/>
  <c r="L219" i="5"/>
  <c r="A219" i="5"/>
  <c r="M218" i="5"/>
  <c r="L218" i="5"/>
  <c r="A218" i="5"/>
  <c r="M217" i="5"/>
  <c r="L217" i="5"/>
  <c r="A217" i="5"/>
  <c r="M216" i="5"/>
  <c r="L216" i="5"/>
  <c r="A216" i="5"/>
  <c r="M215" i="5"/>
  <c r="L215" i="5"/>
  <c r="A215" i="5"/>
  <c r="M214" i="5"/>
  <c r="L214" i="5"/>
  <c r="A214" i="5"/>
  <c r="M213" i="5"/>
  <c r="L213" i="5"/>
  <c r="A213" i="5"/>
  <c r="M212" i="5"/>
  <c r="L212" i="5"/>
  <c r="A212" i="5"/>
  <c r="M211" i="5"/>
  <c r="L211" i="5"/>
  <c r="A211" i="5"/>
  <c r="M210" i="5"/>
  <c r="L210" i="5"/>
  <c r="A210" i="5"/>
  <c r="M209" i="5"/>
  <c r="L209" i="5"/>
  <c r="A209" i="5"/>
  <c r="M208" i="5"/>
  <c r="L208" i="5"/>
  <c r="A208" i="5"/>
  <c r="M207" i="5"/>
  <c r="L207" i="5"/>
  <c r="A207" i="5"/>
  <c r="M206" i="5"/>
  <c r="L206" i="5"/>
  <c r="A206" i="5"/>
  <c r="M205" i="5"/>
  <c r="L205" i="5"/>
  <c r="A205" i="5"/>
  <c r="M204" i="5"/>
  <c r="L204" i="5"/>
  <c r="A204" i="5"/>
  <c r="M203" i="5"/>
  <c r="L203" i="5"/>
  <c r="A203" i="5"/>
  <c r="M202" i="5"/>
  <c r="L202" i="5"/>
  <c r="A202" i="5"/>
  <c r="M201" i="5"/>
  <c r="L201" i="5"/>
  <c r="A201" i="5"/>
  <c r="M200" i="5"/>
  <c r="L200" i="5"/>
  <c r="A200" i="5"/>
  <c r="M199" i="5"/>
  <c r="L199" i="5"/>
  <c r="A199" i="5"/>
  <c r="M198" i="5"/>
  <c r="L198" i="5"/>
  <c r="A198" i="5"/>
  <c r="M197" i="5"/>
  <c r="L197" i="5"/>
  <c r="A197" i="5"/>
  <c r="M196" i="5"/>
  <c r="L196" i="5"/>
  <c r="A196" i="5"/>
  <c r="M195" i="5"/>
  <c r="L195" i="5"/>
  <c r="A195" i="5"/>
  <c r="M194" i="5"/>
  <c r="L194" i="5"/>
  <c r="A194" i="5"/>
  <c r="M193" i="5"/>
  <c r="L193" i="5"/>
  <c r="A193" i="5"/>
  <c r="M192" i="5"/>
  <c r="L192" i="5"/>
  <c r="A192" i="5"/>
  <c r="M191" i="5"/>
  <c r="L191" i="5"/>
  <c r="A191" i="5"/>
  <c r="M190" i="5"/>
  <c r="L190" i="5"/>
  <c r="A190" i="5"/>
  <c r="M189" i="5"/>
  <c r="L189" i="5"/>
  <c r="A189" i="5"/>
  <c r="M188" i="5"/>
  <c r="L188" i="5"/>
  <c r="A188" i="5"/>
  <c r="M187" i="5"/>
  <c r="L187" i="5"/>
  <c r="A187" i="5"/>
  <c r="M186" i="5"/>
  <c r="L186" i="5"/>
  <c r="A186" i="5"/>
  <c r="M185" i="5"/>
  <c r="L185" i="5"/>
  <c r="A185" i="5"/>
  <c r="M184" i="5"/>
  <c r="L184" i="5"/>
  <c r="A184" i="5"/>
  <c r="M183" i="5"/>
  <c r="L183" i="5"/>
  <c r="A183" i="5"/>
  <c r="M182" i="5"/>
  <c r="L182" i="5"/>
  <c r="A182" i="5"/>
  <c r="M181" i="5"/>
  <c r="L181" i="5"/>
  <c r="A181" i="5"/>
  <c r="M180" i="5"/>
  <c r="L180" i="5"/>
  <c r="A180" i="5"/>
  <c r="M179" i="5"/>
  <c r="L179" i="5"/>
  <c r="A179" i="5"/>
  <c r="M178" i="5"/>
  <c r="L178" i="5"/>
  <c r="A178" i="5"/>
  <c r="M177" i="5"/>
  <c r="L177" i="5"/>
  <c r="A177" i="5"/>
  <c r="M176" i="5"/>
  <c r="L176" i="5"/>
  <c r="A176" i="5"/>
  <c r="M175" i="5"/>
  <c r="L175" i="5"/>
  <c r="A175" i="5"/>
  <c r="M174" i="5"/>
  <c r="L174" i="5"/>
  <c r="A174" i="5"/>
  <c r="M173" i="5"/>
  <c r="L173" i="5"/>
  <c r="A173" i="5"/>
  <c r="M172" i="5"/>
  <c r="L172" i="5"/>
  <c r="A172" i="5"/>
  <c r="M171" i="5"/>
  <c r="L171" i="5"/>
  <c r="A171" i="5"/>
  <c r="M170" i="5"/>
  <c r="L170" i="5"/>
  <c r="A170" i="5"/>
  <c r="M169" i="5"/>
  <c r="L169" i="5"/>
  <c r="A169" i="5"/>
  <c r="M168" i="5"/>
  <c r="L168" i="5"/>
  <c r="A168" i="5"/>
  <c r="M167" i="5"/>
  <c r="L167" i="5"/>
  <c r="A167" i="5"/>
  <c r="M166" i="5"/>
  <c r="L166" i="5"/>
  <c r="A166" i="5"/>
  <c r="M165" i="5"/>
  <c r="L165" i="5"/>
  <c r="A165" i="5"/>
  <c r="M164" i="5"/>
  <c r="L164" i="5"/>
  <c r="A164" i="5"/>
  <c r="M163" i="5"/>
  <c r="L163" i="5"/>
  <c r="A163" i="5"/>
  <c r="M162" i="5"/>
  <c r="L162" i="5"/>
  <c r="A162" i="5"/>
  <c r="M161" i="5"/>
  <c r="L161" i="5"/>
  <c r="A161" i="5"/>
  <c r="M160" i="5"/>
  <c r="L160" i="5"/>
  <c r="A160" i="5"/>
  <c r="M159" i="5"/>
  <c r="L159" i="5"/>
  <c r="A159" i="5"/>
  <c r="M158" i="5"/>
  <c r="L158" i="5"/>
  <c r="A158" i="5"/>
  <c r="M157" i="5"/>
  <c r="L157" i="5"/>
  <c r="A157" i="5"/>
  <c r="M156" i="5"/>
  <c r="L156" i="5"/>
  <c r="A156" i="5"/>
  <c r="M155" i="5"/>
  <c r="L155" i="5"/>
  <c r="A155" i="5"/>
  <c r="M154" i="5"/>
  <c r="L154" i="5"/>
  <c r="A154" i="5"/>
  <c r="M153" i="5"/>
  <c r="L153" i="5"/>
  <c r="A153" i="5"/>
  <c r="M152" i="5"/>
  <c r="L152" i="5"/>
  <c r="A152" i="5"/>
  <c r="M151" i="5"/>
  <c r="L151" i="5"/>
  <c r="A151" i="5"/>
  <c r="M150" i="5"/>
  <c r="L150" i="5"/>
  <c r="A150" i="5"/>
  <c r="M149" i="5"/>
  <c r="L149" i="5"/>
  <c r="A149" i="5"/>
  <c r="M148" i="5"/>
  <c r="L148" i="5"/>
  <c r="A148" i="5"/>
  <c r="M147" i="5"/>
  <c r="L147" i="5"/>
  <c r="A147" i="5"/>
  <c r="M146" i="5"/>
  <c r="L146" i="5"/>
  <c r="A146" i="5"/>
  <c r="M145" i="5"/>
  <c r="L145" i="5"/>
  <c r="A145" i="5"/>
  <c r="M144" i="5"/>
  <c r="L144" i="5"/>
  <c r="A144" i="5"/>
  <c r="M143" i="5"/>
  <c r="L143" i="5"/>
  <c r="A143" i="5"/>
  <c r="M142" i="5"/>
  <c r="L142" i="5"/>
  <c r="A142" i="5"/>
  <c r="M141" i="5"/>
  <c r="L141" i="5"/>
  <c r="A141" i="5"/>
  <c r="M140" i="5"/>
  <c r="L140" i="5"/>
  <c r="A140" i="5"/>
  <c r="M139" i="5"/>
  <c r="L139" i="5"/>
  <c r="A139" i="5"/>
  <c r="M138" i="5"/>
  <c r="L138" i="5"/>
  <c r="A138" i="5"/>
  <c r="M137" i="5"/>
  <c r="L137" i="5"/>
  <c r="A137" i="5"/>
  <c r="M136" i="5"/>
  <c r="L136" i="5"/>
  <c r="A136" i="5"/>
  <c r="M135" i="5"/>
  <c r="L135" i="5"/>
  <c r="A135" i="5"/>
  <c r="M134" i="5"/>
  <c r="L134" i="5"/>
  <c r="A134" i="5"/>
  <c r="M133" i="5"/>
  <c r="L133" i="5"/>
  <c r="A133" i="5"/>
  <c r="M132" i="5"/>
  <c r="L132" i="5"/>
  <c r="A132" i="5"/>
  <c r="M131" i="5"/>
  <c r="L131" i="5"/>
  <c r="A131" i="5"/>
  <c r="M130" i="5"/>
  <c r="L130" i="5"/>
  <c r="A130" i="5"/>
  <c r="M129" i="5"/>
  <c r="L129" i="5"/>
  <c r="A129" i="5"/>
  <c r="M128" i="5"/>
  <c r="L128" i="5"/>
  <c r="A128" i="5"/>
  <c r="M127" i="5"/>
  <c r="L127" i="5"/>
  <c r="A127" i="5"/>
  <c r="M126" i="5"/>
  <c r="L126" i="5"/>
  <c r="A126" i="5"/>
  <c r="M125" i="5"/>
  <c r="L125" i="5"/>
  <c r="A125" i="5"/>
  <c r="M124" i="5"/>
  <c r="L124" i="5"/>
  <c r="A124" i="5"/>
  <c r="M123" i="5"/>
  <c r="L123" i="5"/>
  <c r="A123" i="5"/>
  <c r="M122" i="5"/>
  <c r="L122" i="5"/>
  <c r="A122" i="5"/>
  <c r="M121" i="5"/>
  <c r="L121" i="5"/>
  <c r="A121" i="5"/>
  <c r="M120" i="5"/>
  <c r="L120" i="5"/>
  <c r="A120" i="5"/>
  <c r="M119" i="5"/>
  <c r="L119" i="5"/>
  <c r="A119" i="5"/>
  <c r="M118" i="5"/>
  <c r="L118" i="5"/>
  <c r="A118" i="5"/>
  <c r="M117" i="5"/>
  <c r="L117" i="5"/>
  <c r="A117" i="5"/>
  <c r="M116" i="5"/>
  <c r="L116" i="5"/>
  <c r="A116" i="5"/>
  <c r="M115" i="5"/>
  <c r="L115" i="5"/>
  <c r="A115" i="5"/>
  <c r="M114" i="5"/>
  <c r="L114" i="5"/>
  <c r="A114" i="5"/>
  <c r="M113" i="5"/>
  <c r="L113" i="5"/>
  <c r="A113" i="5"/>
  <c r="M112" i="5"/>
  <c r="L112" i="5"/>
  <c r="A112" i="5"/>
  <c r="M111" i="5"/>
  <c r="L111" i="5"/>
  <c r="A111" i="5"/>
  <c r="M110" i="5"/>
  <c r="L110" i="5"/>
  <c r="A110" i="5"/>
  <c r="M109" i="5"/>
  <c r="L109" i="5"/>
  <c r="A109" i="5"/>
  <c r="M108" i="5"/>
  <c r="L108" i="5"/>
  <c r="A108" i="5"/>
  <c r="M107" i="5"/>
  <c r="L107" i="5"/>
  <c r="A107" i="5"/>
  <c r="M106" i="5"/>
  <c r="L106" i="5"/>
  <c r="A106" i="5"/>
  <c r="M105" i="5"/>
  <c r="L105" i="5"/>
  <c r="A105" i="5"/>
  <c r="M104" i="5"/>
  <c r="L104" i="5"/>
  <c r="A104" i="5"/>
  <c r="M103" i="5"/>
  <c r="L103" i="5"/>
  <c r="A103" i="5"/>
  <c r="M102" i="5"/>
  <c r="L102" i="5"/>
  <c r="A102" i="5"/>
  <c r="M101" i="5"/>
  <c r="L101" i="5"/>
  <c r="A101" i="5"/>
  <c r="M100" i="5"/>
  <c r="L100" i="5"/>
  <c r="A100" i="5"/>
  <c r="M99" i="5"/>
  <c r="L99" i="5"/>
  <c r="A99" i="5"/>
  <c r="M98" i="5"/>
  <c r="L98" i="5"/>
  <c r="A98" i="5"/>
  <c r="M97" i="5"/>
  <c r="L97" i="5"/>
  <c r="A97" i="5"/>
  <c r="M96" i="5"/>
  <c r="L96" i="5"/>
  <c r="A96" i="5"/>
  <c r="M95" i="5"/>
  <c r="L95" i="5"/>
  <c r="A95" i="5"/>
  <c r="M94" i="5"/>
  <c r="L94" i="5"/>
  <c r="A94" i="5"/>
  <c r="M93" i="5"/>
  <c r="L93" i="5"/>
  <c r="A93" i="5"/>
  <c r="M92" i="5"/>
  <c r="L92" i="5"/>
  <c r="A92" i="5"/>
  <c r="M91" i="5"/>
  <c r="L91" i="5"/>
  <c r="A91" i="5"/>
  <c r="M90" i="5"/>
  <c r="L90" i="5"/>
  <c r="A90" i="5"/>
  <c r="M89" i="5"/>
  <c r="L89" i="5"/>
  <c r="A89" i="5"/>
  <c r="M88" i="5"/>
  <c r="L88" i="5"/>
  <c r="A88" i="5"/>
  <c r="M87" i="5"/>
  <c r="L87" i="5"/>
  <c r="A87" i="5"/>
  <c r="M86" i="5"/>
  <c r="L86" i="5"/>
  <c r="A86" i="5"/>
  <c r="M85" i="5"/>
  <c r="L85" i="5"/>
  <c r="A85" i="5"/>
  <c r="M84" i="5"/>
  <c r="L84" i="5"/>
  <c r="A84" i="5"/>
  <c r="M83" i="5"/>
  <c r="L83" i="5"/>
  <c r="A83" i="5"/>
  <c r="M82" i="5"/>
  <c r="L82" i="5"/>
  <c r="A82" i="5"/>
  <c r="M81" i="5"/>
  <c r="L81" i="5"/>
  <c r="A81" i="5"/>
  <c r="M80" i="5"/>
  <c r="L80" i="5"/>
  <c r="A80" i="5"/>
  <c r="M79" i="5"/>
  <c r="L79" i="5"/>
  <c r="A79" i="5"/>
  <c r="M78" i="5"/>
  <c r="L78" i="5"/>
  <c r="A78" i="5"/>
  <c r="M77" i="5"/>
  <c r="L77" i="5"/>
  <c r="A77" i="5"/>
  <c r="M76" i="5"/>
  <c r="L76" i="5"/>
  <c r="A76" i="5"/>
  <c r="M75" i="5"/>
  <c r="L75" i="5"/>
  <c r="A75" i="5"/>
  <c r="M74" i="5"/>
  <c r="L74" i="5"/>
  <c r="A74" i="5"/>
  <c r="M73" i="5"/>
  <c r="L73" i="5"/>
  <c r="A73" i="5"/>
  <c r="M72" i="5"/>
  <c r="L72" i="5"/>
  <c r="A72" i="5"/>
  <c r="M71" i="5"/>
  <c r="L71" i="5"/>
  <c r="A71" i="5"/>
  <c r="M70" i="5"/>
  <c r="L70" i="5"/>
  <c r="A70" i="5"/>
  <c r="M69" i="5"/>
  <c r="L69" i="5"/>
  <c r="A69" i="5"/>
  <c r="M68" i="5"/>
  <c r="L68" i="5"/>
  <c r="A68" i="5"/>
  <c r="M67" i="5"/>
  <c r="L67" i="5"/>
  <c r="A67" i="5"/>
  <c r="M66" i="5"/>
  <c r="L66" i="5"/>
  <c r="A66" i="5"/>
  <c r="M65" i="5"/>
  <c r="L65" i="5"/>
  <c r="A65" i="5"/>
  <c r="M64" i="5"/>
  <c r="L64" i="5"/>
  <c r="A64" i="5"/>
  <c r="M63" i="5"/>
  <c r="L63" i="5"/>
  <c r="A63" i="5"/>
  <c r="M62" i="5"/>
  <c r="L62" i="5"/>
  <c r="A62" i="5"/>
  <c r="M61" i="5"/>
  <c r="L61" i="5"/>
  <c r="A61" i="5"/>
  <c r="M60" i="5"/>
  <c r="L60" i="5"/>
  <c r="A60" i="5"/>
  <c r="M59" i="5"/>
  <c r="L59" i="5"/>
  <c r="A59" i="5"/>
  <c r="M58" i="5"/>
  <c r="L58" i="5"/>
  <c r="A58" i="5"/>
  <c r="M57" i="5"/>
  <c r="L57" i="5"/>
  <c r="A57" i="5"/>
  <c r="M56" i="5"/>
  <c r="L56" i="5"/>
  <c r="A56" i="5"/>
  <c r="M55" i="5"/>
  <c r="L55" i="5"/>
  <c r="A55" i="5"/>
  <c r="M54" i="5"/>
  <c r="L54" i="5"/>
  <c r="A54" i="5"/>
  <c r="M53" i="5"/>
  <c r="L53" i="5"/>
  <c r="A53" i="5"/>
  <c r="M52" i="5"/>
  <c r="L52" i="5"/>
  <c r="A52" i="5"/>
  <c r="M51" i="5"/>
  <c r="L51" i="5"/>
  <c r="A51" i="5"/>
  <c r="M50" i="5"/>
  <c r="L50" i="5"/>
  <c r="A50" i="5"/>
  <c r="M49" i="5"/>
  <c r="L49" i="5"/>
  <c r="A49" i="5"/>
  <c r="M48" i="5"/>
  <c r="L48" i="5"/>
  <c r="A48" i="5"/>
  <c r="M47" i="5"/>
  <c r="L47" i="5"/>
  <c r="A47" i="5"/>
  <c r="M46" i="5"/>
  <c r="L46" i="5"/>
  <c r="A46" i="5"/>
  <c r="M45" i="5"/>
  <c r="L45" i="5"/>
  <c r="A45" i="5"/>
  <c r="M44" i="5"/>
  <c r="L44" i="5"/>
  <c r="A44" i="5"/>
  <c r="M43" i="5"/>
  <c r="L43" i="5"/>
  <c r="A43" i="5"/>
  <c r="M42" i="5"/>
  <c r="L42" i="5"/>
  <c r="A42" i="5"/>
  <c r="M41" i="5"/>
  <c r="L41" i="5"/>
  <c r="A41" i="5"/>
  <c r="M40" i="5"/>
  <c r="L40" i="5"/>
  <c r="A40" i="5"/>
  <c r="M39" i="5"/>
  <c r="L39" i="5"/>
  <c r="A39" i="5"/>
  <c r="M38" i="5"/>
  <c r="L38" i="5"/>
  <c r="A38" i="5"/>
  <c r="M37" i="5"/>
  <c r="L37" i="5"/>
  <c r="A37" i="5"/>
  <c r="M36" i="5"/>
  <c r="L36" i="5"/>
  <c r="A36" i="5"/>
  <c r="M35" i="5"/>
  <c r="L35" i="5"/>
  <c r="A35" i="5"/>
  <c r="M34" i="5"/>
  <c r="L34" i="5"/>
  <c r="A34" i="5"/>
  <c r="M33" i="5"/>
  <c r="L33" i="5"/>
  <c r="A33" i="5"/>
  <c r="M32" i="5"/>
  <c r="L32" i="5"/>
  <c r="A32" i="5"/>
  <c r="M31" i="5"/>
  <c r="L31" i="5"/>
  <c r="A31" i="5"/>
  <c r="M30" i="5"/>
  <c r="L30" i="5"/>
  <c r="A30" i="5"/>
  <c r="M29" i="5"/>
  <c r="L29" i="5"/>
  <c r="A29" i="5"/>
  <c r="M28" i="5"/>
  <c r="L28" i="5"/>
  <c r="A28" i="5"/>
  <c r="M27" i="5"/>
  <c r="L27" i="5"/>
  <c r="A27" i="5"/>
  <c r="M26" i="5"/>
  <c r="L26" i="5"/>
  <c r="A26" i="5"/>
  <c r="M25" i="5"/>
  <c r="L25" i="5"/>
  <c r="A25" i="5"/>
  <c r="M24" i="5"/>
  <c r="L24" i="5"/>
  <c r="A24" i="5"/>
  <c r="M23" i="5"/>
  <c r="L23" i="5"/>
  <c r="A23" i="5"/>
  <c r="M22" i="5"/>
  <c r="L22" i="5"/>
  <c r="A22" i="5"/>
  <c r="M21" i="5"/>
  <c r="L21" i="5"/>
  <c r="A21" i="5"/>
  <c r="M20" i="5"/>
  <c r="L20" i="5"/>
  <c r="A20" i="5"/>
  <c r="M19" i="5"/>
  <c r="L19" i="5"/>
  <c r="A19" i="5"/>
  <c r="M18" i="5"/>
  <c r="L18" i="5"/>
  <c r="A18" i="5"/>
  <c r="M17" i="5"/>
  <c r="L17" i="5"/>
  <c r="A17" i="5"/>
  <c r="M16" i="5"/>
  <c r="L16" i="5"/>
  <c r="A16" i="5"/>
  <c r="M15" i="5"/>
  <c r="L15" i="5"/>
  <c r="A15" i="5"/>
  <c r="M14" i="5"/>
  <c r="L14" i="5"/>
  <c r="A14" i="5"/>
  <c r="M13" i="5"/>
  <c r="L13" i="5"/>
  <c r="A13" i="5"/>
  <c r="M12" i="5"/>
  <c r="L12" i="5"/>
  <c r="A12" i="5"/>
  <c r="M11" i="5"/>
  <c r="L11" i="5"/>
  <c r="A11" i="5"/>
  <c r="M10" i="5"/>
  <c r="L10" i="5"/>
  <c r="A10" i="5"/>
  <c r="M9" i="5"/>
  <c r="L9" i="5"/>
  <c r="A9" i="5"/>
  <c r="M8" i="5"/>
  <c r="L8" i="5"/>
  <c r="A8" i="5"/>
  <c r="M7" i="5"/>
  <c r="L7" i="5"/>
  <c r="A7" i="5"/>
  <c r="AE756" i="4"/>
  <c r="AD756" i="4"/>
  <c r="AC756" i="4"/>
  <c r="AB756" i="4"/>
  <c r="W756" i="4"/>
  <c r="V756" i="4"/>
  <c r="U756" i="4"/>
  <c r="T756" i="4"/>
  <c r="S756" i="4"/>
  <c r="R756" i="4"/>
  <c r="Q756" i="4"/>
  <c r="P756" i="4"/>
  <c r="O756" i="4"/>
  <c r="C756" i="4"/>
  <c r="A756" i="4"/>
  <c r="AE755" i="4"/>
  <c r="AD755" i="4"/>
  <c r="AC755" i="4"/>
  <c r="AB755" i="4"/>
  <c r="W755" i="4"/>
  <c r="V755" i="4"/>
  <c r="U755" i="4"/>
  <c r="T755" i="4"/>
  <c r="S755" i="4"/>
  <c r="R755" i="4"/>
  <c r="Q755" i="4"/>
  <c r="P755" i="4"/>
  <c r="O755" i="4"/>
  <c r="C755" i="4"/>
  <c r="A755" i="4"/>
  <c r="AE754" i="4"/>
  <c r="AD754" i="4"/>
  <c r="AC754" i="4"/>
  <c r="AB754" i="4"/>
  <c r="W754" i="4"/>
  <c r="V754" i="4"/>
  <c r="U754" i="4"/>
  <c r="T754" i="4"/>
  <c r="S754" i="4"/>
  <c r="R754" i="4"/>
  <c r="Q754" i="4"/>
  <c r="P754" i="4"/>
  <c r="O754" i="4"/>
  <c r="C754" i="4"/>
  <c r="A754" i="4"/>
  <c r="AE753" i="4"/>
  <c r="AD753" i="4"/>
  <c r="AC753" i="4"/>
  <c r="AB753" i="4"/>
  <c r="W753" i="4"/>
  <c r="V753" i="4"/>
  <c r="U753" i="4"/>
  <c r="T753" i="4"/>
  <c r="S753" i="4"/>
  <c r="R753" i="4"/>
  <c r="Q753" i="4"/>
  <c r="P753" i="4"/>
  <c r="O753" i="4"/>
  <c r="C753" i="4"/>
  <c r="A753" i="4"/>
  <c r="AE752" i="4"/>
  <c r="AD752" i="4"/>
  <c r="AC752" i="4"/>
  <c r="AB752" i="4"/>
  <c r="W752" i="4"/>
  <c r="V752" i="4"/>
  <c r="U752" i="4"/>
  <c r="T752" i="4"/>
  <c r="S752" i="4"/>
  <c r="R752" i="4"/>
  <c r="Q752" i="4"/>
  <c r="P752" i="4"/>
  <c r="O752" i="4"/>
  <c r="C752" i="4"/>
  <c r="A752" i="4"/>
  <c r="AE751" i="4"/>
  <c r="AD751" i="4"/>
  <c r="AC751" i="4"/>
  <c r="AB751" i="4"/>
  <c r="W751" i="4"/>
  <c r="V751" i="4"/>
  <c r="U751" i="4"/>
  <c r="T751" i="4"/>
  <c r="S751" i="4"/>
  <c r="R751" i="4"/>
  <c r="Q751" i="4"/>
  <c r="P751" i="4"/>
  <c r="O751" i="4"/>
  <c r="C751" i="4"/>
  <c r="A751" i="4"/>
  <c r="AE750" i="4"/>
  <c r="AD750" i="4"/>
  <c r="AC750" i="4"/>
  <c r="AB750" i="4"/>
  <c r="W750" i="4"/>
  <c r="V750" i="4"/>
  <c r="U750" i="4"/>
  <c r="T750" i="4"/>
  <c r="S750" i="4"/>
  <c r="R750" i="4"/>
  <c r="Q750" i="4"/>
  <c r="P750" i="4"/>
  <c r="O750" i="4"/>
  <c r="C750" i="4"/>
  <c r="A750" i="4"/>
  <c r="AE749" i="4"/>
  <c r="AD749" i="4"/>
  <c r="AC749" i="4"/>
  <c r="AB749" i="4"/>
  <c r="W749" i="4"/>
  <c r="V749" i="4"/>
  <c r="U749" i="4"/>
  <c r="T749" i="4"/>
  <c r="S749" i="4"/>
  <c r="R749" i="4"/>
  <c r="Q749" i="4"/>
  <c r="P749" i="4"/>
  <c r="O749" i="4"/>
  <c r="C749" i="4"/>
  <c r="A749" i="4"/>
  <c r="AE748" i="4"/>
  <c r="AD748" i="4"/>
  <c r="AC748" i="4"/>
  <c r="AB748" i="4"/>
  <c r="W748" i="4"/>
  <c r="V748" i="4"/>
  <c r="U748" i="4"/>
  <c r="T748" i="4"/>
  <c r="S748" i="4"/>
  <c r="R748" i="4"/>
  <c r="Q748" i="4"/>
  <c r="P748" i="4"/>
  <c r="O748" i="4"/>
  <c r="C748" i="4"/>
  <c r="A748" i="4"/>
  <c r="AE747" i="4"/>
  <c r="AD747" i="4"/>
  <c r="AC747" i="4"/>
  <c r="AB747" i="4"/>
  <c r="W747" i="4"/>
  <c r="V747" i="4"/>
  <c r="U747" i="4"/>
  <c r="T747" i="4"/>
  <c r="S747" i="4"/>
  <c r="R747" i="4"/>
  <c r="Q747" i="4"/>
  <c r="P747" i="4"/>
  <c r="O747" i="4"/>
  <c r="C747" i="4"/>
  <c r="A747" i="4"/>
  <c r="AE746" i="4"/>
  <c r="AD746" i="4"/>
  <c r="AC746" i="4"/>
  <c r="AB746" i="4"/>
  <c r="W746" i="4"/>
  <c r="V746" i="4"/>
  <c r="U746" i="4"/>
  <c r="T746" i="4"/>
  <c r="S746" i="4"/>
  <c r="R746" i="4"/>
  <c r="Q746" i="4"/>
  <c r="P746" i="4"/>
  <c r="O746" i="4"/>
  <c r="C746" i="4"/>
  <c r="A746" i="4"/>
  <c r="AE745" i="4"/>
  <c r="AD745" i="4"/>
  <c r="AC745" i="4"/>
  <c r="AB745" i="4"/>
  <c r="W745" i="4"/>
  <c r="V745" i="4"/>
  <c r="U745" i="4"/>
  <c r="T745" i="4"/>
  <c r="S745" i="4"/>
  <c r="R745" i="4"/>
  <c r="Q745" i="4"/>
  <c r="P745" i="4"/>
  <c r="O745" i="4"/>
  <c r="C745" i="4"/>
  <c r="A745" i="4"/>
  <c r="AE744" i="4"/>
  <c r="AD744" i="4"/>
  <c r="AC744" i="4"/>
  <c r="AB744" i="4"/>
  <c r="W744" i="4"/>
  <c r="V744" i="4"/>
  <c r="U744" i="4"/>
  <c r="T744" i="4"/>
  <c r="S744" i="4"/>
  <c r="R744" i="4"/>
  <c r="Q744" i="4"/>
  <c r="P744" i="4"/>
  <c r="O744" i="4"/>
  <c r="C744" i="4"/>
  <c r="A744" i="4"/>
  <c r="AE743" i="4"/>
  <c r="AD743" i="4"/>
  <c r="AC743" i="4"/>
  <c r="AB743" i="4"/>
  <c r="W743" i="4"/>
  <c r="V743" i="4"/>
  <c r="U743" i="4"/>
  <c r="T743" i="4"/>
  <c r="S743" i="4"/>
  <c r="R743" i="4"/>
  <c r="Q743" i="4"/>
  <c r="P743" i="4"/>
  <c r="O743" i="4"/>
  <c r="C743" i="4"/>
  <c r="A743" i="4"/>
  <c r="AE742" i="4"/>
  <c r="AD742" i="4"/>
  <c r="AC742" i="4"/>
  <c r="AB742" i="4"/>
  <c r="W742" i="4"/>
  <c r="V742" i="4"/>
  <c r="U742" i="4"/>
  <c r="T742" i="4"/>
  <c r="S742" i="4"/>
  <c r="R742" i="4"/>
  <c r="Q742" i="4"/>
  <c r="P742" i="4"/>
  <c r="O742" i="4"/>
  <c r="C742" i="4"/>
  <c r="A742" i="4"/>
  <c r="AE741" i="4"/>
  <c r="AD741" i="4"/>
  <c r="AC741" i="4"/>
  <c r="AB741" i="4"/>
  <c r="W741" i="4"/>
  <c r="V741" i="4"/>
  <c r="U741" i="4"/>
  <c r="T741" i="4"/>
  <c r="S741" i="4"/>
  <c r="R741" i="4"/>
  <c r="Q741" i="4"/>
  <c r="P741" i="4"/>
  <c r="O741" i="4"/>
  <c r="C741" i="4"/>
  <c r="A741" i="4"/>
  <c r="AE740" i="4"/>
  <c r="AD740" i="4"/>
  <c r="AC740" i="4"/>
  <c r="AB740" i="4"/>
  <c r="W740" i="4"/>
  <c r="V740" i="4"/>
  <c r="U740" i="4"/>
  <c r="T740" i="4"/>
  <c r="S740" i="4"/>
  <c r="R740" i="4"/>
  <c r="Q740" i="4"/>
  <c r="P740" i="4"/>
  <c r="O740" i="4"/>
  <c r="C740" i="4"/>
  <c r="A740" i="4"/>
  <c r="AE739" i="4"/>
  <c r="AD739" i="4"/>
  <c r="AC739" i="4"/>
  <c r="AB739" i="4"/>
  <c r="W739" i="4"/>
  <c r="V739" i="4"/>
  <c r="U739" i="4"/>
  <c r="T739" i="4"/>
  <c r="S739" i="4"/>
  <c r="R739" i="4"/>
  <c r="Q739" i="4"/>
  <c r="P739" i="4"/>
  <c r="O739" i="4"/>
  <c r="C739" i="4"/>
  <c r="A739" i="4"/>
  <c r="AE738" i="4"/>
  <c r="AD738" i="4"/>
  <c r="AC738" i="4"/>
  <c r="AB738" i="4"/>
  <c r="W738" i="4"/>
  <c r="V738" i="4"/>
  <c r="U738" i="4"/>
  <c r="T738" i="4"/>
  <c r="S738" i="4"/>
  <c r="R738" i="4"/>
  <c r="Q738" i="4"/>
  <c r="P738" i="4"/>
  <c r="O738" i="4"/>
  <c r="C738" i="4"/>
  <c r="A738" i="4"/>
  <c r="AE737" i="4"/>
  <c r="AD737" i="4"/>
  <c r="AC737" i="4"/>
  <c r="AB737" i="4"/>
  <c r="W737" i="4"/>
  <c r="V737" i="4"/>
  <c r="U737" i="4"/>
  <c r="T737" i="4"/>
  <c r="S737" i="4"/>
  <c r="R737" i="4"/>
  <c r="Q737" i="4"/>
  <c r="P737" i="4"/>
  <c r="O737" i="4"/>
  <c r="C737" i="4"/>
  <c r="A737" i="4"/>
  <c r="AE736" i="4"/>
  <c r="AD736" i="4"/>
  <c r="AC736" i="4"/>
  <c r="AB736" i="4"/>
  <c r="W736" i="4"/>
  <c r="V736" i="4"/>
  <c r="U736" i="4"/>
  <c r="T736" i="4"/>
  <c r="S736" i="4"/>
  <c r="R736" i="4"/>
  <c r="Q736" i="4"/>
  <c r="P736" i="4"/>
  <c r="O736" i="4"/>
  <c r="C736" i="4"/>
  <c r="A736" i="4"/>
  <c r="AE735" i="4"/>
  <c r="AD735" i="4"/>
  <c r="AC735" i="4"/>
  <c r="AB735" i="4"/>
  <c r="W735" i="4"/>
  <c r="V735" i="4"/>
  <c r="U735" i="4"/>
  <c r="T735" i="4"/>
  <c r="S735" i="4"/>
  <c r="R735" i="4"/>
  <c r="Q735" i="4"/>
  <c r="P735" i="4"/>
  <c r="O735" i="4"/>
  <c r="C735" i="4"/>
  <c r="A735" i="4"/>
  <c r="AE734" i="4"/>
  <c r="AD734" i="4"/>
  <c r="AC734" i="4"/>
  <c r="AB734" i="4"/>
  <c r="W734" i="4"/>
  <c r="V734" i="4"/>
  <c r="U734" i="4"/>
  <c r="T734" i="4"/>
  <c r="S734" i="4"/>
  <c r="R734" i="4"/>
  <c r="Q734" i="4"/>
  <c r="P734" i="4"/>
  <c r="O734" i="4"/>
  <c r="C734" i="4"/>
  <c r="A734" i="4"/>
  <c r="AE733" i="4"/>
  <c r="AD733" i="4"/>
  <c r="AC733" i="4"/>
  <c r="AB733" i="4"/>
  <c r="W733" i="4"/>
  <c r="V733" i="4"/>
  <c r="U733" i="4"/>
  <c r="T733" i="4"/>
  <c r="S733" i="4"/>
  <c r="R733" i="4"/>
  <c r="Q733" i="4"/>
  <c r="P733" i="4"/>
  <c r="O733" i="4"/>
  <c r="C733" i="4"/>
  <c r="A733" i="4"/>
  <c r="AE732" i="4"/>
  <c r="AD732" i="4"/>
  <c r="AC732" i="4"/>
  <c r="AB732" i="4"/>
  <c r="W732" i="4"/>
  <c r="V732" i="4"/>
  <c r="U732" i="4"/>
  <c r="T732" i="4"/>
  <c r="S732" i="4"/>
  <c r="R732" i="4"/>
  <c r="Q732" i="4"/>
  <c r="P732" i="4"/>
  <c r="O732" i="4"/>
  <c r="C732" i="4"/>
  <c r="A732" i="4"/>
  <c r="AE731" i="4"/>
  <c r="AD731" i="4"/>
  <c r="AC731" i="4"/>
  <c r="AB731" i="4"/>
  <c r="W731" i="4"/>
  <c r="V731" i="4"/>
  <c r="U731" i="4"/>
  <c r="T731" i="4"/>
  <c r="S731" i="4"/>
  <c r="R731" i="4"/>
  <c r="Q731" i="4"/>
  <c r="P731" i="4"/>
  <c r="O731" i="4"/>
  <c r="C731" i="4"/>
  <c r="A731" i="4"/>
  <c r="AE730" i="4"/>
  <c r="AD730" i="4"/>
  <c r="AC730" i="4"/>
  <c r="AB730" i="4"/>
  <c r="W730" i="4"/>
  <c r="V730" i="4"/>
  <c r="U730" i="4"/>
  <c r="T730" i="4"/>
  <c r="S730" i="4"/>
  <c r="R730" i="4"/>
  <c r="Q730" i="4"/>
  <c r="P730" i="4"/>
  <c r="O730" i="4"/>
  <c r="C730" i="4"/>
  <c r="A730" i="4"/>
  <c r="AE729" i="4"/>
  <c r="AD729" i="4"/>
  <c r="AC729" i="4"/>
  <c r="AB729" i="4"/>
  <c r="W729" i="4"/>
  <c r="V729" i="4"/>
  <c r="U729" i="4"/>
  <c r="T729" i="4"/>
  <c r="S729" i="4"/>
  <c r="R729" i="4"/>
  <c r="Q729" i="4"/>
  <c r="P729" i="4"/>
  <c r="O729" i="4"/>
  <c r="C729" i="4"/>
  <c r="A729" i="4"/>
  <c r="AE728" i="4"/>
  <c r="AD728" i="4"/>
  <c r="AC728" i="4"/>
  <c r="AB728" i="4"/>
  <c r="W728" i="4"/>
  <c r="V728" i="4"/>
  <c r="U728" i="4"/>
  <c r="T728" i="4"/>
  <c r="S728" i="4"/>
  <c r="R728" i="4"/>
  <c r="Q728" i="4"/>
  <c r="P728" i="4"/>
  <c r="O728" i="4"/>
  <c r="C728" i="4"/>
  <c r="A728" i="4"/>
  <c r="AE727" i="4"/>
  <c r="AD727" i="4"/>
  <c r="AC727" i="4"/>
  <c r="AB727" i="4"/>
  <c r="W727" i="4"/>
  <c r="V727" i="4"/>
  <c r="U727" i="4"/>
  <c r="T727" i="4"/>
  <c r="S727" i="4"/>
  <c r="R727" i="4"/>
  <c r="Q727" i="4"/>
  <c r="P727" i="4"/>
  <c r="O727" i="4"/>
  <c r="C727" i="4"/>
  <c r="A727" i="4"/>
  <c r="AE726" i="4"/>
  <c r="AD726" i="4"/>
  <c r="AC726" i="4"/>
  <c r="AB726" i="4"/>
  <c r="W726" i="4"/>
  <c r="V726" i="4"/>
  <c r="U726" i="4"/>
  <c r="T726" i="4"/>
  <c r="S726" i="4"/>
  <c r="R726" i="4"/>
  <c r="Q726" i="4"/>
  <c r="P726" i="4"/>
  <c r="O726" i="4"/>
  <c r="C726" i="4"/>
  <c r="A726" i="4"/>
  <c r="AE725" i="4"/>
  <c r="AD725" i="4"/>
  <c r="AC725" i="4"/>
  <c r="AB725" i="4"/>
  <c r="W725" i="4"/>
  <c r="V725" i="4"/>
  <c r="U725" i="4"/>
  <c r="T725" i="4"/>
  <c r="S725" i="4"/>
  <c r="R725" i="4"/>
  <c r="Q725" i="4"/>
  <c r="P725" i="4"/>
  <c r="O725" i="4"/>
  <c r="C725" i="4"/>
  <c r="A725" i="4"/>
  <c r="AE724" i="4"/>
  <c r="AD724" i="4"/>
  <c r="AC724" i="4"/>
  <c r="AB724" i="4"/>
  <c r="W724" i="4"/>
  <c r="V724" i="4"/>
  <c r="U724" i="4"/>
  <c r="T724" i="4"/>
  <c r="S724" i="4"/>
  <c r="R724" i="4"/>
  <c r="Q724" i="4"/>
  <c r="P724" i="4"/>
  <c r="O724" i="4"/>
  <c r="C724" i="4"/>
  <c r="A724" i="4"/>
  <c r="AE723" i="4"/>
  <c r="AD723" i="4"/>
  <c r="AC723" i="4"/>
  <c r="AB723" i="4"/>
  <c r="W723" i="4"/>
  <c r="V723" i="4"/>
  <c r="U723" i="4"/>
  <c r="T723" i="4"/>
  <c r="S723" i="4"/>
  <c r="R723" i="4"/>
  <c r="Q723" i="4"/>
  <c r="P723" i="4"/>
  <c r="O723" i="4"/>
  <c r="C723" i="4"/>
  <c r="A723" i="4"/>
  <c r="AE722" i="4"/>
  <c r="AD722" i="4"/>
  <c r="AC722" i="4"/>
  <c r="AB722" i="4"/>
  <c r="W722" i="4"/>
  <c r="V722" i="4"/>
  <c r="U722" i="4"/>
  <c r="T722" i="4"/>
  <c r="S722" i="4"/>
  <c r="R722" i="4"/>
  <c r="Q722" i="4"/>
  <c r="P722" i="4"/>
  <c r="O722" i="4"/>
  <c r="C722" i="4"/>
  <c r="A722" i="4"/>
  <c r="AE721" i="4"/>
  <c r="AD721" i="4"/>
  <c r="AC721" i="4"/>
  <c r="AB721" i="4"/>
  <c r="W721" i="4"/>
  <c r="V721" i="4"/>
  <c r="U721" i="4"/>
  <c r="T721" i="4"/>
  <c r="S721" i="4"/>
  <c r="R721" i="4"/>
  <c r="Q721" i="4"/>
  <c r="P721" i="4"/>
  <c r="O721" i="4"/>
  <c r="C721" i="4"/>
  <c r="A721" i="4"/>
  <c r="AE720" i="4"/>
  <c r="AD720" i="4"/>
  <c r="AC720" i="4"/>
  <c r="AB720" i="4"/>
  <c r="W720" i="4"/>
  <c r="V720" i="4"/>
  <c r="U720" i="4"/>
  <c r="T720" i="4"/>
  <c r="S720" i="4"/>
  <c r="R720" i="4"/>
  <c r="Q720" i="4"/>
  <c r="P720" i="4"/>
  <c r="O720" i="4"/>
  <c r="C720" i="4"/>
  <c r="A720" i="4"/>
  <c r="AE719" i="4"/>
  <c r="AD719" i="4"/>
  <c r="AC719" i="4"/>
  <c r="AB719" i="4"/>
  <c r="W719" i="4"/>
  <c r="V719" i="4"/>
  <c r="U719" i="4"/>
  <c r="T719" i="4"/>
  <c r="S719" i="4"/>
  <c r="R719" i="4"/>
  <c r="Q719" i="4"/>
  <c r="P719" i="4"/>
  <c r="O719" i="4"/>
  <c r="C719" i="4"/>
  <c r="A719" i="4"/>
  <c r="AE718" i="4"/>
  <c r="AD718" i="4"/>
  <c r="AC718" i="4"/>
  <c r="AB718" i="4"/>
  <c r="W718" i="4"/>
  <c r="V718" i="4"/>
  <c r="U718" i="4"/>
  <c r="T718" i="4"/>
  <c r="S718" i="4"/>
  <c r="R718" i="4"/>
  <c r="Q718" i="4"/>
  <c r="P718" i="4"/>
  <c r="O718" i="4"/>
  <c r="C718" i="4"/>
  <c r="A718" i="4"/>
  <c r="AE717" i="4"/>
  <c r="AD717" i="4"/>
  <c r="AC717" i="4"/>
  <c r="AB717" i="4"/>
  <c r="W717" i="4"/>
  <c r="V717" i="4"/>
  <c r="U717" i="4"/>
  <c r="T717" i="4"/>
  <c r="S717" i="4"/>
  <c r="R717" i="4"/>
  <c r="Q717" i="4"/>
  <c r="P717" i="4"/>
  <c r="O717" i="4"/>
  <c r="C717" i="4"/>
  <c r="A717" i="4"/>
  <c r="AE716" i="4"/>
  <c r="AD716" i="4"/>
  <c r="AC716" i="4"/>
  <c r="AB716" i="4"/>
  <c r="W716" i="4"/>
  <c r="V716" i="4"/>
  <c r="U716" i="4"/>
  <c r="T716" i="4"/>
  <c r="S716" i="4"/>
  <c r="R716" i="4"/>
  <c r="Q716" i="4"/>
  <c r="P716" i="4"/>
  <c r="O716" i="4"/>
  <c r="C716" i="4"/>
  <c r="A716" i="4"/>
  <c r="AE715" i="4"/>
  <c r="AD715" i="4"/>
  <c r="AC715" i="4"/>
  <c r="AB715" i="4"/>
  <c r="W715" i="4"/>
  <c r="V715" i="4"/>
  <c r="U715" i="4"/>
  <c r="T715" i="4"/>
  <c r="S715" i="4"/>
  <c r="R715" i="4"/>
  <c r="Q715" i="4"/>
  <c r="P715" i="4"/>
  <c r="O715" i="4"/>
  <c r="C715" i="4"/>
  <c r="A715" i="4"/>
  <c r="AE714" i="4"/>
  <c r="AD714" i="4"/>
  <c r="AC714" i="4"/>
  <c r="AB714" i="4"/>
  <c r="W714" i="4"/>
  <c r="V714" i="4"/>
  <c r="U714" i="4"/>
  <c r="T714" i="4"/>
  <c r="S714" i="4"/>
  <c r="R714" i="4"/>
  <c r="Q714" i="4"/>
  <c r="P714" i="4"/>
  <c r="O714" i="4"/>
  <c r="C714" i="4"/>
  <c r="A714" i="4"/>
  <c r="AE713" i="4"/>
  <c r="AD713" i="4"/>
  <c r="AC713" i="4"/>
  <c r="AB713" i="4"/>
  <c r="W713" i="4"/>
  <c r="V713" i="4"/>
  <c r="U713" i="4"/>
  <c r="T713" i="4"/>
  <c r="S713" i="4"/>
  <c r="R713" i="4"/>
  <c r="Q713" i="4"/>
  <c r="P713" i="4"/>
  <c r="O713" i="4"/>
  <c r="C713" i="4"/>
  <c r="A713" i="4"/>
  <c r="AE712" i="4"/>
  <c r="AD712" i="4"/>
  <c r="AC712" i="4"/>
  <c r="AB712" i="4"/>
  <c r="W712" i="4"/>
  <c r="V712" i="4"/>
  <c r="U712" i="4"/>
  <c r="T712" i="4"/>
  <c r="S712" i="4"/>
  <c r="R712" i="4"/>
  <c r="Q712" i="4"/>
  <c r="P712" i="4"/>
  <c r="O712" i="4"/>
  <c r="C712" i="4"/>
  <c r="A712" i="4"/>
  <c r="AE711" i="4"/>
  <c r="AD711" i="4"/>
  <c r="AC711" i="4"/>
  <c r="AB711" i="4"/>
  <c r="W711" i="4"/>
  <c r="V711" i="4"/>
  <c r="U711" i="4"/>
  <c r="T711" i="4"/>
  <c r="S711" i="4"/>
  <c r="R711" i="4"/>
  <c r="Q711" i="4"/>
  <c r="P711" i="4"/>
  <c r="O711" i="4"/>
  <c r="C711" i="4"/>
  <c r="A711" i="4"/>
  <c r="AE710" i="4"/>
  <c r="AD710" i="4"/>
  <c r="AC710" i="4"/>
  <c r="AB710" i="4"/>
  <c r="W710" i="4"/>
  <c r="V710" i="4"/>
  <c r="U710" i="4"/>
  <c r="T710" i="4"/>
  <c r="S710" i="4"/>
  <c r="R710" i="4"/>
  <c r="Q710" i="4"/>
  <c r="P710" i="4"/>
  <c r="O710" i="4"/>
  <c r="C710" i="4"/>
  <c r="A710" i="4"/>
  <c r="AE709" i="4"/>
  <c r="AD709" i="4"/>
  <c r="AC709" i="4"/>
  <c r="AB709" i="4"/>
  <c r="W709" i="4"/>
  <c r="V709" i="4"/>
  <c r="U709" i="4"/>
  <c r="T709" i="4"/>
  <c r="S709" i="4"/>
  <c r="R709" i="4"/>
  <c r="Q709" i="4"/>
  <c r="P709" i="4"/>
  <c r="O709" i="4"/>
  <c r="C709" i="4"/>
  <c r="A709" i="4"/>
  <c r="AE708" i="4"/>
  <c r="AD708" i="4"/>
  <c r="AC708" i="4"/>
  <c r="AB708" i="4"/>
  <c r="W708" i="4"/>
  <c r="V708" i="4"/>
  <c r="U708" i="4"/>
  <c r="T708" i="4"/>
  <c r="S708" i="4"/>
  <c r="R708" i="4"/>
  <c r="Q708" i="4"/>
  <c r="P708" i="4"/>
  <c r="O708" i="4"/>
  <c r="C708" i="4"/>
  <c r="A708" i="4"/>
  <c r="AE707" i="4"/>
  <c r="AD707" i="4"/>
  <c r="AC707" i="4"/>
  <c r="AB707" i="4"/>
  <c r="W707" i="4"/>
  <c r="V707" i="4"/>
  <c r="U707" i="4"/>
  <c r="T707" i="4"/>
  <c r="S707" i="4"/>
  <c r="R707" i="4"/>
  <c r="Q707" i="4"/>
  <c r="P707" i="4"/>
  <c r="O707" i="4"/>
  <c r="C707" i="4"/>
  <c r="A707" i="4"/>
  <c r="AE706" i="4"/>
  <c r="AD706" i="4"/>
  <c r="AC706" i="4"/>
  <c r="AB706" i="4"/>
  <c r="W706" i="4"/>
  <c r="V706" i="4"/>
  <c r="U706" i="4"/>
  <c r="T706" i="4"/>
  <c r="S706" i="4"/>
  <c r="R706" i="4"/>
  <c r="Q706" i="4"/>
  <c r="P706" i="4"/>
  <c r="O706" i="4"/>
  <c r="C706" i="4"/>
  <c r="A706" i="4"/>
  <c r="AE705" i="4"/>
  <c r="AD705" i="4"/>
  <c r="AC705" i="4"/>
  <c r="AB705" i="4"/>
  <c r="W705" i="4"/>
  <c r="V705" i="4"/>
  <c r="U705" i="4"/>
  <c r="T705" i="4"/>
  <c r="S705" i="4"/>
  <c r="R705" i="4"/>
  <c r="Q705" i="4"/>
  <c r="P705" i="4"/>
  <c r="O705" i="4"/>
  <c r="C705" i="4"/>
  <c r="A705" i="4"/>
  <c r="AE704" i="4"/>
  <c r="AD704" i="4"/>
  <c r="AC704" i="4"/>
  <c r="AB704" i="4"/>
  <c r="W704" i="4"/>
  <c r="V704" i="4"/>
  <c r="U704" i="4"/>
  <c r="T704" i="4"/>
  <c r="S704" i="4"/>
  <c r="R704" i="4"/>
  <c r="Q704" i="4"/>
  <c r="P704" i="4"/>
  <c r="O704" i="4"/>
  <c r="C704" i="4"/>
  <c r="A704" i="4"/>
  <c r="AE703" i="4"/>
  <c r="AD703" i="4"/>
  <c r="AC703" i="4"/>
  <c r="AB703" i="4"/>
  <c r="W703" i="4"/>
  <c r="V703" i="4"/>
  <c r="U703" i="4"/>
  <c r="T703" i="4"/>
  <c r="S703" i="4"/>
  <c r="R703" i="4"/>
  <c r="Q703" i="4"/>
  <c r="P703" i="4"/>
  <c r="O703" i="4"/>
  <c r="C703" i="4"/>
  <c r="A703" i="4"/>
  <c r="AE702" i="4"/>
  <c r="AD702" i="4"/>
  <c r="AC702" i="4"/>
  <c r="AB702" i="4"/>
  <c r="W702" i="4"/>
  <c r="V702" i="4"/>
  <c r="U702" i="4"/>
  <c r="T702" i="4"/>
  <c r="S702" i="4"/>
  <c r="R702" i="4"/>
  <c r="Q702" i="4"/>
  <c r="P702" i="4"/>
  <c r="O702" i="4"/>
  <c r="C702" i="4"/>
  <c r="A702" i="4"/>
  <c r="AE701" i="4"/>
  <c r="AD701" i="4"/>
  <c r="AC701" i="4"/>
  <c r="AB701" i="4"/>
  <c r="W701" i="4"/>
  <c r="V701" i="4"/>
  <c r="U701" i="4"/>
  <c r="T701" i="4"/>
  <c r="S701" i="4"/>
  <c r="R701" i="4"/>
  <c r="Q701" i="4"/>
  <c r="P701" i="4"/>
  <c r="O701" i="4"/>
  <c r="C701" i="4"/>
  <c r="A701" i="4"/>
  <c r="AE700" i="4"/>
  <c r="AD700" i="4"/>
  <c r="AC700" i="4"/>
  <c r="AB700" i="4"/>
  <c r="W700" i="4"/>
  <c r="V700" i="4"/>
  <c r="U700" i="4"/>
  <c r="T700" i="4"/>
  <c r="S700" i="4"/>
  <c r="R700" i="4"/>
  <c r="Q700" i="4"/>
  <c r="P700" i="4"/>
  <c r="O700" i="4"/>
  <c r="C700" i="4"/>
  <c r="A700" i="4"/>
  <c r="AE699" i="4"/>
  <c r="AD699" i="4"/>
  <c r="AC699" i="4"/>
  <c r="AB699" i="4"/>
  <c r="W699" i="4"/>
  <c r="V699" i="4"/>
  <c r="U699" i="4"/>
  <c r="T699" i="4"/>
  <c r="S699" i="4"/>
  <c r="R699" i="4"/>
  <c r="Q699" i="4"/>
  <c r="P699" i="4"/>
  <c r="O699" i="4"/>
  <c r="C699" i="4"/>
  <c r="A699" i="4"/>
  <c r="AE698" i="4"/>
  <c r="AD698" i="4"/>
  <c r="AC698" i="4"/>
  <c r="AB698" i="4"/>
  <c r="W698" i="4"/>
  <c r="V698" i="4"/>
  <c r="U698" i="4"/>
  <c r="T698" i="4"/>
  <c r="S698" i="4"/>
  <c r="R698" i="4"/>
  <c r="Q698" i="4"/>
  <c r="P698" i="4"/>
  <c r="O698" i="4"/>
  <c r="C698" i="4"/>
  <c r="A698" i="4"/>
  <c r="AE697" i="4"/>
  <c r="AD697" i="4"/>
  <c r="AC697" i="4"/>
  <c r="AB697" i="4"/>
  <c r="W697" i="4"/>
  <c r="V697" i="4"/>
  <c r="U697" i="4"/>
  <c r="T697" i="4"/>
  <c r="S697" i="4"/>
  <c r="R697" i="4"/>
  <c r="Q697" i="4"/>
  <c r="P697" i="4"/>
  <c r="O697" i="4"/>
  <c r="C697" i="4"/>
  <c r="A697" i="4"/>
  <c r="AE696" i="4"/>
  <c r="AD696" i="4"/>
  <c r="AC696" i="4"/>
  <c r="AB696" i="4"/>
  <c r="W696" i="4"/>
  <c r="V696" i="4"/>
  <c r="U696" i="4"/>
  <c r="T696" i="4"/>
  <c r="S696" i="4"/>
  <c r="R696" i="4"/>
  <c r="Q696" i="4"/>
  <c r="P696" i="4"/>
  <c r="O696" i="4"/>
  <c r="C696" i="4"/>
  <c r="A696" i="4"/>
  <c r="AE695" i="4"/>
  <c r="AD695" i="4"/>
  <c r="AC695" i="4"/>
  <c r="AB695" i="4"/>
  <c r="W695" i="4"/>
  <c r="V695" i="4"/>
  <c r="U695" i="4"/>
  <c r="T695" i="4"/>
  <c r="S695" i="4"/>
  <c r="R695" i="4"/>
  <c r="Q695" i="4"/>
  <c r="P695" i="4"/>
  <c r="O695" i="4"/>
  <c r="C695" i="4"/>
  <c r="A695" i="4"/>
  <c r="AE694" i="4"/>
  <c r="AD694" i="4"/>
  <c r="AC694" i="4"/>
  <c r="AB694" i="4"/>
  <c r="W694" i="4"/>
  <c r="V694" i="4"/>
  <c r="U694" i="4"/>
  <c r="T694" i="4"/>
  <c r="S694" i="4"/>
  <c r="R694" i="4"/>
  <c r="Q694" i="4"/>
  <c r="P694" i="4"/>
  <c r="O694" i="4"/>
  <c r="C694" i="4"/>
  <c r="A694" i="4"/>
  <c r="AE693" i="4"/>
  <c r="AD693" i="4"/>
  <c r="AC693" i="4"/>
  <c r="AB693" i="4"/>
  <c r="W693" i="4"/>
  <c r="V693" i="4"/>
  <c r="U693" i="4"/>
  <c r="T693" i="4"/>
  <c r="S693" i="4"/>
  <c r="R693" i="4"/>
  <c r="Q693" i="4"/>
  <c r="P693" i="4"/>
  <c r="O693" i="4"/>
  <c r="C693" i="4"/>
  <c r="A693" i="4"/>
  <c r="AE692" i="4"/>
  <c r="AD692" i="4"/>
  <c r="AC692" i="4"/>
  <c r="AB692" i="4"/>
  <c r="W692" i="4"/>
  <c r="V692" i="4"/>
  <c r="U692" i="4"/>
  <c r="T692" i="4"/>
  <c r="S692" i="4"/>
  <c r="R692" i="4"/>
  <c r="Q692" i="4"/>
  <c r="P692" i="4"/>
  <c r="O692" i="4"/>
  <c r="C692" i="4"/>
  <c r="A692" i="4"/>
  <c r="AE691" i="4"/>
  <c r="AD691" i="4"/>
  <c r="AC691" i="4"/>
  <c r="AB691" i="4"/>
  <c r="W691" i="4"/>
  <c r="V691" i="4"/>
  <c r="U691" i="4"/>
  <c r="T691" i="4"/>
  <c r="S691" i="4"/>
  <c r="R691" i="4"/>
  <c r="Q691" i="4"/>
  <c r="P691" i="4"/>
  <c r="O691" i="4"/>
  <c r="C691" i="4"/>
  <c r="A691" i="4"/>
  <c r="AE690" i="4"/>
  <c r="AD690" i="4"/>
  <c r="AC690" i="4"/>
  <c r="AB690" i="4"/>
  <c r="W690" i="4"/>
  <c r="V690" i="4"/>
  <c r="U690" i="4"/>
  <c r="T690" i="4"/>
  <c r="S690" i="4"/>
  <c r="R690" i="4"/>
  <c r="Q690" i="4"/>
  <c r="P690" i="4"/>
  <c r="O690" i="4"/>
  <c r="C690" i="4"/>
  <c r="A690" i="4"/>
  <c r="AE689" i="4"/>
  <c r="AD689" i="4"/>
  <c r="AC689" i="4"/>
  <c r="AB689" i="4"/>
  <c r="W689" i="4"/>
  <c r="V689" i="4"/>
  <c r="U689" i="4"/>
  <c r="T689" i="4"/>
  <c r="S689" i="4"/>
  <c r="R689" i="4"/>
  <c r="Q689" i="4"/>
  <c r="P689" i="4"/>
  <c r="O689" i="4"/>
  <c r="C689" i="4"/>
  <c r="A689" i="4"/>
  <c r="AE688" i="4"/>
  <c r="AD688" i="4"/>
  <c r="AC688" i="4"/>
  <c r="AB688" i="4"/>
  <c r="W688" i="4"/>
  <c r="V688" i="4"/>
  <c r="U688" i="4"/>
  <c r="T688" i="4"/>
  <c r="S688" i="4"/>
  <c r="R688" i="4"/>
  <c r="Q688" i="4"/>
  <c r="P688" i="4"/>
  <c r="O688" i="4"/>
  <c r="C688" i="4"/>
  <c r="A688" i="4"/>
  <c r="AE687" i="4"/>
  <c r="AD687" i="4"/>
  <c r="AC687" i="4"/>
  <c r="AB687" i="4"/>
  <c r="W687" i="4"/>
  <c r="V687" i="4"/>
  <c r="U687" i="4"/>
  <c r="T687" i="4"/>
  <c r="S687" i="4"/>
  <c r="R687" i="4"/>
  <c r="Q687" i="4"/>
  <c r="P687" i="4"/>
  <c r="O687" i="4"/>
  <c r="C687" i="4"/>
  <c r="A687" i="4"/>
  <c r="AE686" i="4"/>
  <c r="AD686" i="4"/>
  <c r="AC686" i="4"/>
  <c r="AB686" i="4"/>
  <c r="W686" i="4"/>
  <c r="V686" i="4"/>
  <c r="U686" i="4"/>
  <c r="T686" i="4"/>
  <c r="S686" i="4"/>
  <c r="R686" i="4"/>
  <c r="Q686" i="4"/>
  <c r="P686" i="4"/>
  <c r="O686" i="4"/>
  <c r="C686" i="4"/>
  <c r="A686" i="4"/>
  <c r="AE685" i="4"/>
  <c r="AD685" i="4"/>
  <c r="AC685" i="4"/>
  <c r="AB685" i="4"/>
  <c r="W685" i="4"/>
  <c r="V685" i="4"/>
  <c r="U685" i="4"/>
  <c r="T685" i="4"/>
  <c r="S685" i="4"/>
  <c r="R685" i="4"/>
  <c r="Q685" i="4"/>
  <c r="P685" i="4"/>
  <c r="O685" i="4"/>
  <c r="C685" i="4"/>
  <c r="A685" i="4"/>
  <c r="AE684" i="4"/>
  <c r="AD684" i="4"/>
  <c r="AC684" i="4"/>
  <c r="AB684" i="4"/>
  <c r="W684" i="4"/>
  <c r="V684" i="4"/>
  <c r="U684" i="4"/>
  <c r="T684" i="4"/>
  <c r="S684" i="4"/>
  <c r="R684" i="4"/>
  <c r="Q684" i="4"/>
  <c r="P684" i="4"/>
  <c r="O684" i="4"/>
  <c r="C684" i="4"/>
  <c r="A684" i="4"/>
  <c r="AE683" i="4"/>
  <c r="AD683" i="4"/>
  <c r="AC683" i="4"/>
  <c r="AB683" i="4"/>
  <c r="W683" i="4"/>
  <c r="V683" i="4"/>
  <c r="U683" i="4"/>
  <c r="T683" i="4"/>
  <c r="S683" i="4"/>
  <c r="R683" i="4"/>
  <c r="Q683" i="4"/>
  <c r="P683" i="4"/>
  <c r="O683" i="4"/>
  <c r="C683" i="4"/>
  <c r="A683" i="4"/>
  <c r="AE682" i="4"/>
  <c r="AD682" i="4"/>
  <c r="AC682" i="4"/>
  <c r="AB682" i="4"/>
  <c r="W682" i="4"/>
  <c r="V682" i="4"/>
  <c r="U682" i="4"/>
  <c r="T682" i="4"/>
  <c r="S682" i="4"/>
  <c r="R682" i="4"/>
  <c r="Q682" i="4"/>
  <c r="P682" i="4"/>
  <c r="O682" i="4"/>
  <c r="C682" i="4"/>
  <c r="A682" i="4"/>
  <c r="AE681" i="4"/>
  <c r="AD681" i="4"/>
  <c r="AC681" i="4"/>
  <c r="AB681" i="4"/>
  <c r="W681" i="4"/>
  <c r="V681" i="4"/>
  <c r="U681" i="4"/>
  <c r="T681" i="4"/>
  <c r="S681" i="4"/>
  <c r="R681" i="4"/>
  <c r="Q681" i="4"/>
  <c r="P681" i="4"/>
  <c r="O681" i="4"/>
  <c r="C681" i="4"/>
  <c r="A681" i="4"/>
  <c r="AE680" i="4"/>
  <c r="AD680" i="4"/>
  <c r="AC680" i="4"/>
  <c r="AB680" i="4"/>
  <c r="W680" i="4"/>
  <c r="V680" i="4"/>
  <c r="U680" i="4"/>
  <c r="T680" i="4"/>
  <c r="S680" i="4"/>
  <c r="R680" i="4"/>
  <c r="Q680" i="4"/>
  <c r="P680" i="4"/>
  <c r="O680" i="4"/>
  <c r="C680" i="4"/>
  <c r="A680" i="4"/>
  <c r="AE679" i="4"/>
  <c r="AD679" i="4"/>
  <c r="AC679" i="4"/>
  <c r="AB679" i="4"/>
  <c r="W679" i="4"/>
  <c r="V679" i="4"/>
  <c r="U679" i="4"/>
  <c r="T679" i="4"/>
  <c r="S679" i="4"/>
  <c r="R679" i="4"/>
  <c r="Q679" i="4"/>
  <c r="P679" i="4"/>
  <c r="O679" i="4"/>
  <c r="C679" i="4"/>
  <c r="A679" i="4"/>
  <c r="AE678" i="4"/>
  <c r="AD678" i="4"/>
  <c r="AC678" i="4"/>
  <c r="AB678" i="4"/>
  <c r="W678" i="4"/>
  <c r="V678" i="4"/>
  <c r="U678" i="4"/>
  <c r="T678" i="4"/>
  <c r="S678" i="4"/>
  <c r="R678" i="4"/>
  <c r="Q678" i="4"/>
  <c r="P678" i="4"/>
  <c r="O678" i="4"/>
  <c r="C678" i="4"/>
  <c r="A678" i="4"/>
  <c r="AE677" i="4"/>
  <c r="AD677" i="4"/>
  <c r="AC677" i="4"/>
  <c r="AB677" i="4"/>
  <c r="W677" i="4"/>
  <c r="V677" i="4"/>
  <c r="U677" i="4"/>
  <c r="T677" i="4"/>
  <c r="S677" i="4"/>
  <c r="R677" i="4"/>
  <c r="Q677" i="4"/>
  <c r="P677" i="4"/>
  <c r="O677" i="4"/>
  <c r="C677" i="4"/>
  <c r="A677" i="4"/>
  <c r="AE676" i="4"/>
  <c r="AD676" i="4"/>
  <c r="AC676" i="4"/>
  <c r="AB676" i="4"/>
  <c r="W676" i="4"/>
  <c r="V676" i="4"/>
  <c r="U676" i="4"/>
  <c r="T676" i="4"/>
  <c r="S676" i="4"/>
  <c r="R676" i="4"/>
  <c r="Q676" i="4"/>
  <c r="P676" i="4"/>
  <c r="O676" i="4"/>
  <c r="C676" i="4"/>
  <c r="A676" i="4"/>
  <c r="AE675" i="4"/>
  <c r="AD675" i="4"/>
  <c r="AC675" i="4"/>
  <c r="AB675" i="4"/>
  <c r="W675" i="4"/>
  <c r="V675" i="4"/>
  <c r="U675" i="4"/>
  <c r="T675" i="4"/>
  <c r="S675" i="4"/>
  <c r="R675" i="4"/>
  <c r="Q675" i="4"/>
  <c r="P675" i="4"/>
  <c r="O675" i="4"/>
  <c r="C675" i="4"/>
  <c r="A675" i="4"/>
  <c r="AE674" i="4"/>
  <c r="AD674" i="4"/>
  <c r="AC674" i="4"/>
  <c r="AB674" i="4"/>
  <c r="W674" i="4"/>
  <c r="V674" i="4"/>
  <c r="U674" i="4"/>
  <c r="T674" i="4"/>
  <c r="S674" i="4"/>
  <c r="R674" i="4"/>
  <c r="Q674" i="4"/>
  <c r="P674" i="4"/>
  <c r="O674" i="4"/>
  <c r="C674" i="4"/>
  <c r="A674" i="4"/>
  <c r="AE673" i="4"/>
  <c r="AD673" i="4"/>
  <c r="AC673" i="4"/>
  <c r="AB673" i="4"/>
  <c r="W673" i="4"/>
  <c r="V673" i="4"/>
  <c r="U673" i="4"/>
  <c r="T673" i="4"/>
  <c r="S673" i="4"/>
  <c r="R673" i="4"/>
  <c r="Q673" i="4"/>
  <c r="P673" i="4"/>
  <c r="O673" i="4"/>
  <c r="C673" i="4"/>
  <c r="A673" i="4"/>
  <c r="AE672" i="4"/>
  <c r="AD672" i="4"/>
  <c r="AC672" i="4"/>
  <c r="AB672" i="4"/>
  <c r="W672" i="4"/>
  <c r="V672" i="4"/>
  <c r="U672" i="4"/>
  <c r="T672" i="4"/>
  <c r="S672" i="4"/>
  <c r="R672" i="4"/>
  <c r="Q672" i="4"/>
  <c r="P672" i="4"/>
  <c r="O672" i="4"/>
  <c r="C672" i="4"/>
  <c r="A672" i="4"/>
  <c r="AE671" i="4"/>
  <c r="AD671" i="4"/>
  <c r="AC671" i="4"/>
  <c r="AB671" i="4"/>
  <c r="W671" i="4"/>
  <c r="V671" i="4"/>
  <c r="U671" i="4"/>
  <c r="T671" i="4"/>
  <c r="S671" i="4"/>
  <c r="R671" i="4"/>
  <c r="Q671" i="4"/>
  <c r="P671" i="4"/>
  <c r="O671" i="4"/>
  <c r="C671" i="4"/>
  <c r="A671" i="4"/>
  <c r="AE670" i="4"/>
  <c r="AD670" i="4"/>
  <c r="AC670" i="4"/>
  <c r="AB670" i="4"/>
  <c r="W670" i="4"/>
  <c r="V670" i="4"/>
  <c r="U670" i="4"/>
  <c r="T670" i="4"/>
  <c r="S670" i="4"/>
  <c r="R670" i="4"/>
  <c r="Q670" i="4"/>
  <c r="P670" i="4"/>
  <c r="O670" i="4"/>
  <c r="C670" i="4"/>
  <c r="A670" i="4"/>
  <c r="AE669" i="4"/>
  <c r="AD669" i="4"/>
  <c r="AC669" i="4"/>
  <c r="AB669" i="4"/>
  <c r="W669" i="4"/>
  <c r="V669" i="4"/>
  <c r="U669" i="4"/>
  <c r="T669" i="4"/>
  <c r="S669" i="4"/>
  <c r="R669" i="4"/>
  <c r="Q669" i="4"/>
  <c r="P669" i="4"/>
  <c r="O669" i="4"/>
  <c r="C669" i="4"/>
  <c r="A669" i="4"/>
  <c r="AE668" i="4"/>
  <c r="AD668" i="4"/>
  <c r="AC668" i="4"/>
  <c r="AB668" i="4"/>
  <c r="W668" i="4"/>
  <c r="V668" i="4"/>
  <c r="U668" i="4"/>
  <c r="T668" i="4"/>
  <c r="S668" i="4"/>
  <c r="R668" i="4"/>
  <c r="Q668" i="4"/>
  <c r="P668" i="4"/>
  <c r="O668" i="4"/>
  <c r="C668" i="4"/>
  <c r="A668" i="4"/>
  <c r="AE667" i="4"/>
  <c r="AD667" i="4"/>
  <c r="AC667" i="4"/>
  <c r="AB667" i="4"/>
  <c r="W667" i="4"/>
  <c r="V667" i="4"/>
  <c r="U667" i="4"/>
  <c r="T667" i="4"/>
  <c r="S667" i="4"/>
  <c r="R667" i="4"/>
  <c r="Q667" i="4"/>
  <c r="P667" i="4"/>
  <c r="O667" i="4"/>
  <c r="C667" i="4"/>
  <c r="A667" i="4"/>
  <c r="AE666" i="4"/>
  <c r="AD666" i="4"/>
  <c r="AC666" i="4"/>
  <c r="AB666" i="4"/>
  <c r="W666" i="4"/>
  <c r="V666" i="4"/>
  <c r="U666" i="4"/>
  <c r="T666" i="4"/>
  <c r="S666" i="4"/>
  <c r="R666" i="4"/>
  <c r="Q666" i="4"/>
  <c r="P666" i="4"/>
  <c r="O666" i="4"/>
  <c r="C666" i="4"/>
  <c r="A666" i="4"/>
  <c r="AE665" i="4"/>
  <c r="AD665" i="4"/>
  <c r="AC665" i="4"/>
  <c r="AB665" i="4"/>
  <c r="W665" i="4"/>
  <c r="V665" i="4"/>
  <c r="U665" i="4"/>
  <c r="T665" i="4"/>
  <c r="S665" i="4"/>
  <c r="R665" i="4"/>
  <c r="Q665" i="4"/>
  <c r="P665" i="4"/>
  <c r="O665" i="4"/>
  <c r="C665" i="4"/>
  <c r="A665" i="4"/>
  <c r="AE664" i="4"/>
  <c r="AD664" i="4"/>
  <c r="AC664" i="4"/>
  <c r="AB664" i="4"/>
  <c r="W664" i="4"/>
  <c r="V664" i="4"/>
  <c r="U664" i="4"/>
  <c r="T664" i="4"/>
  <c r="S664" i="4"/>
  <c r="R664" i="4"/>
  <c r="Q664" i="4"/>
  <c r="P664" i="4"/>
  <c r="O664" i="4"/>
  <c r="C664" i="4"/>
  <c r="A664" i="4"/>
  <c r="AE663" i="4"/>
  <c r="AD663" i="4"/>
  <c r="AC663" i="4"/>
  <c r="AB663" i="4"/>
  <c r="W663" i="4"/>
  <c r="V663" i="4"/>
  <c r="U663" i="4"/>
  <c r="T663" i="4"/>
  <c r="S663" i="4"/>
  <c r="R663" i="4"/>
  <c r="Q663" i="4"/>
  <c r="P663" i="4"/>
  <c r="O663" i="4"/>
  <c r="C663" i="4"/>
  <c r="A663" i="4"/>
  <c r="AE662" i="4"/>
  <c r="AD662" i="4"/>
  <c r="AC662" i="4"/>
  <c r="AB662" i="4"/>
  <c r="W662" i="4"/>
  <c r="V662" i="4"/>
  <c r="U662" i="4"/>
  <c r="T662" i="4"/>
  <c r="S662" i="4"/>
  <c r="R662" i="4"/>
  <c r="Q662" i="4"/>
  <c r="P662" i="4"/>
  <c r="O662" i="4"/>
  <c r="C662" i="4"/>
  <c r="A662" i="4"/>
  <c r="AE661" i="4"/>
  <c r="AD661" i="4"/>
  <c r="AC661" i="4"/>
  <c r="AB661" i="4"/>
  <c r="W661" i="4"/>
  <c r="V661" i="4"/>
  <c r="U661" i="4"/>
  <c r="T661" i="4"/>
  <c r="S661" i="4"/>
  <c r="R661" i="4"/>
  <c r="Q661" i="4"/>
  <c r="P661" i="4"/>
  <c r="O661" i="4"/>
  <c r="C661" i="4"/>
  <c r="A661" i="4"/>
  <c r="AE660" i="4"/>
  <c r="AD660" i="4"/>
  <c r="AC660" i="4"/>
  <c r="AB660" i="4"/>
  <c r="W660" i="4"/>
  <c r="V660" i="4"/>
  <c r="U660" i="4"/>
  <c r="T660" i="4"/>
  <c r="S660" i="4"/>
  <c r="R660" i="4"/>
  <c r="Q660" i="4"/>
  <c r="P660" i="4"/>
  <c r="O660" i="4"/>
  <c r="C660" i="4"/>
  <c r="A660" i="4"/>
  <c r="AE659" i="4"/>
  <c r="AD659" i="4"/>
  <c r="AC659" i="4"/>
  <c r="AB659" i="4"/>
  <c r="W659" i="4"/>
  <c r="V659" i="4"/>
  <c r="U659" i="4"/>
  <c r="T659" i="4"/>
  <c r="S659" i="4"/>
  <c r="R659" i="4"/>
  <c r="Q659" i="4"/>
  <c r="P659" i="4"/>
  <c r="O659" i="4"/>
  <c r="C659" i="4"/>
  <c r="A659" i="4"/>
  <c r="AE658" i="4"/>
  <c r="AD658" i="4"/>
  <c r="AC658" i="4"/>
  <c r="AB658" i="4"/>
  <c r="W658" i="4"/>
  <c r="V658" i="4"/>
  <c r="U658" i="4"/>
  <c r="T658" i="4"/>
  <c r="S658" i="4"/>
  <c r="R658" i="4"/>
  <c r="Q658" i="4"/>
  <c r="P658" i="4"/>
  <c r="O658" i="4"/>
  <c r="C658" i="4"/>
  <c r="A658" i="4"/>
  <c r="AE657" i="4"/>
  <c r="AD657" i="4"/>
  <c r="AC657" i="4"/>
  <c r="AB657" i="4"/>
  <c r="W657" i="4"/>
  <c r="V657" i="4"/>
  <c r="U657" i="4"/>
  <c r="T657" i="4"/>
  <c r="S657" i="4"/>
  <c r="R657" i="4"/>
  <c r="Q657" i="4"/>
  <c r="P657" i="4"/>
  <c r="O657" i="4"/>
  <c r="C657" i="4"/>
  <c r="A657" i="4"/>
  <c r="AE656" i="4"/>
  <c r="AD656" i="4"/>
  <c r="AC656" i="4"/>
  <c r="AB656" i="4"/>
  <c r="W656" i="4"/>
  <c r="V656" i="4"/>
  <c r="U656" i="4"/>
  <c r="T656" i="4"/>
  <c r="S656" i="4"/>
  <c r="R656" i="4"/>
  <c r="Q656" i="4"/>
  <c r="P656" i="4"/>
  <c r="O656" i="4"/>
  <c r="C656" i="4"/>
  <c r="A656" i="4"/>
  <c r="AE655" i="4"/>
  <c r="AD655" i="4"/>
  <c r="AC655" i="4"/>
  <c r="AB655" i="4"/>
  <c r="W655" i="4"/>
  <c r="V655" i="4"/>
  <c r="U655" i="4"/>
  <c r="T655" i="4"/>
  <c r="S655" i="4"/>
  <c r="R655" i="4"/>
  <c r="Q655" i="4"/>
  <c r="P655" i="4"/>
  <c r="O655" i="4"/>
  <c r="C655" i="4"/>
  <c r="A655" i="4"/>
  <c r="AE654" i="4"/>
  <c r="AD654" i="4"/>
  <c r="AC654" i="4"/>
  <c r="AB654" i="4"/>
  <c r="W654" i="4"/>
  <c r="V654" i="4"/>
  <c r="U654" i="4"/>
  <c r="T654" i="4"/>
  <c r="S654" i="4"/>
  <c r="R654" i="4"/>
  <c r="Q654" i="4"/>
  <c r="P654" i="4"/>
  <c r="O654" i="4"/>
  <c r="C654" i="4"/>
  <c r="A654" i="4"/>
  <c r="AE653" i="4"/>
  <c r="AD653" i="4"/>
  <c r="AC653" i="4"/>
  <c r="AB653" i="4"/>
  <c r="W653" i="4"/>
  <c r="V653" i="4"/>
  <c r="U653" i="4"/>
  <c r="T653" i="4"/>
  <c r="S653" i="4"/>
  <c r="R653" i="4"/>
  <c r="Q653" i="4"/>
  <c r="P653" i="4"/>
  <c r="O653" i="4"/>
  <c r="C653" i="4"/>
  <c r="A653" i="4"/>
  <c r="AE652" i="4"/>
  <c r="AD652" i="4"/>
  <c r="AC652" i="4"/>
  <c r="AB652" i="4"/>
  <c r="W652" i="4"/>
  <c r="V652" i="4"/>
  <c r="U652" i="4"/>
  <c r="T652" i="4"/>
  <c r="S652" i="4"/>
  <c r="R652" i="4"/>
  <c r="Q652" i="4"/>
  <c r="P652" i="4"/>
  <c r="O652" i="4"/>
  <c r="C652" i="4"/>
  <c r="A652" i="4"/>
  <c r="AE651" i="4"/>
  <c r="AD651" i="4"/>
  <c r="AC651" i="4"/>
  <c r="AB651" i="4"/>
  <c r="W651" i="4"/>
  <c r="V651" i="4"/>
  <c r="U651" i="4"/>
  <c r="T651" i="4"/>
  <c r="S651" i="4"/>
  <c r="R651" i="4"/>
  <c r="Q651" i="4"/>
  <c r="P651" i="4"/>
  <c r="O651" i="4"/>
  <c r="C651" i="4"/>
  <c r="A651" i="4"/>
  <c r="AE650" i="4"/>
  <c r="AD650" i="4"/>
  <c r="AC650" i="4"/>
  <c r="AB650" i="4"/>
  <c r="W650" i="4"/>
  <c r="V650" i="4"/>
  <c r="U650" i="4"/>
  <c r="T650" i="4"/>
  <c r="S650" i="4"/>
  <c r="R650" i="4"/>
  <c r="Q650" i="4"/>
  <c r="P650" i="4"/>
  <c r="O650" i="4"/>
  <c r="C650" i="4"/>
  <c r="A650" i="4"/>
  <c r="AE649" i="4"/>
  <c r="AD649" i="4"/>
  <c r="AC649" i="4"/>
  <c r="AB649" i="4"/>
  <c r="W649" i="4"/>
  <c r="V649" i="4"/>
  <c r="U649" i="4"/>
  <c r="T649" i="4"/>
  <c r="S649" i="4"/>
  <c r="R649" i="4"/>
  <c r="Q649" i="4"/>
  <c r="P649" i="4"/>
  <c r="O649" i="4"/>
  <c r="C649" i="4"/>
  <c r="A649" i="4"/>
  <c r="AE648" i="4"/>
  <c r="AD648" i="4"/>
  <c r="AC648" i="4"/>
  <c r="AB648" i="4"/>
  <c r="W648" i="4"/>
  <c r="V648" i="4"/>
  <c r="U648" i="4"/>
  <c r="T648" i="4"/>
  <c r="S648" i="4"/>
  <c r="R648" i="4"/>
  <c r="Q648" i="4"/>
  <c r="P648" i="4"/>
  <c r="O648" i="4"/>
  <c r="C648" i="4"/>
  <c r="A648" i="4"/>
  <c r="AE647" i="4"/>
  <c r="AD647" i="4"/>
  <c r="AC647" i="4"/>
  <c r="AB647" i="4"/>
  <c r="W647" i="4"/>
  <c r="V647" i="4"/>
  <c r="U647" i="4"/>
  <c r="T647" i="4"/>
  <c r="S647" i="4"/>
  <c r="R647" i="4"/>
  <c r="Q647" i="4"/>
  <c r="P647" i="4"/>
  <c r="O647" i="4"/>
  <c r="C647" i="4"/>
  <c r="A647" i="4"/>
  <c r="AE646" i="4"/>
  <c r="AD646" i="4"/>
  <c r="AC646" i="4"/>
  <c r="AB646" i="4"/>
  <c r="W646" i="4"/>
  <c r="V646" i="4"/>
  <c r="U646" i="4"/>
  <c r="T646" i="4"/>
  <c r="S646" i="4"/>
  <c r="R646" i="4"/>
  <c r="Q646" i="4"/>
  <c r="P646" i="4"/>
  <c r="O646" i="4"/>
  <c r="C646" i="4"/>
  <c r="A646" i="4"/>
  <c r="AE645" i="4"/>
  <c r="AD645" i="4"/>
  <c r="AC645" i="4"/>
  <c r="AB645" i="4"/>
  <c r="W645" i="4"/>
  <c r="V645" i="4"/>
  <c r="U645" i="4"/>
  <c r="T645" i="4"/>
  <c r="S645" i="4"/>
  <c r="R645" i="4"/>
  <c r="Q645" i="4"/>
  <c r="P645" i="4"/>
  <c r="O645" i="4"/>
  <c r="C645" i="4"/>
  <c r="A645" i="4"/>
  <c r="AE644" i="4"/>
  <c r="AD644" i="4"/>
  <c r="AC644" i="4"/>
  <c r="AB644" i="4"/>
  <c r="W644" i="4"/>
  <c r="V644" i="4"/>
  <c r="U644" i="4"/>
  <c r="T644" i="4"/>
  <c r="S644" i="4"/>
  <c r="R644" i="4"/>
  <c r="Q644" i="4"/>
  <c r="P644" i="4"/>
  <c r="O644" i="4"/>
  <c r="C644" i="4"/>
  <c r="A644" i="4"/>
  <c r="AE643" i="4"/>
  <c r="AD643" i="4"/>
  <c r="AC643" i="4"/>
  <c r="AB643" i="4"/>
  <c r="W643" i="4"/>
  <c r="V643" i="4"/>
  <c r="U643" i="4"/>
  <c r="T643" i="4"/>
  <c r="S643" i="4"/>
  <c r="R643" i="4"/>
  <c r="Q643" i="4"/>
  <c r="P643" i="4"/>
  <c r="O643" i="4"/>
  <c r="C643" i="4"/>
  <c r="A643" i="4"/>
  <c r="AE642" i="4"/>
  <c r="AD642" i="4"/>
  <c r="AC642" i="4"/>
  <c r="AB642" i="4"/>
  <c r="W642" i="4"/>
  <c r="V642" i="4"/>
  <c r="U642" i="4"/>
  <c r="T642" i="4"/>
  <c r="S642" i="4"/>
  <c r="R642" i="4"/>
  <c r="Q642" i="4"/>
  <c r="P642" i="4"/>
  <c r="O642" i="4"/>
  <c r="C642" i="4"/>
  <c r="A642" i="4"/>
  <c r="AE641" i="4"/>
  <c r="AD641" i="4"/>
  <c r="AC641" i="4"/>
  <c r="AB641" i="4"/>
  <c r="W641" i="4"/>
  <c r="V641" i="4"/>
  <c r="U641" i="4"/>
  <c r="T641" i="4"/>
  <c r="S641" i="4"/>
  <c r="R641" i="4"/>
  <c r="Q641" i="4"/>
  <c r="P641" i="4"/>
  <c r="O641" i="4"/>
  <c r="C641" i="4"/>
  <c r="A641" i="4"/>
  <c r="AE640" i="4"/>
  <c r="AD640" i="4"/>
  <c r="AC640" i="4"/>
  <c r="AB640" i="4"/>
  <c r="W640" i="4"/>
  <c r="V640" i="4"/>
  <c r="U640" i="4"/>
  <c r="T640" i="4"/>
  <c r="S640" i="4"/>
  <c r="R640" i="4"/>
  <c r="Q640" i="4"/>
  <c r="P640" i="4"/>
  <c r="O640" i="4"/>
  <c r="C640" i="4"/>
  <c r="A640" i="4"/>
  <c r="AE639" i="4"/>
  <c r="AD639" i="4"/>
  <c r="AC639" i="4"/>
  <c r="AB639" i="4"/>
  <c r="W639" i="4"/>
  <c r="V639" i="4"/>
  <c r="U639" i="4"/>
  <c r="T639" i="4"/>
  <c r="S639" i="4"/>
  <c r="R639" i="4"/>
  <c r="Q639" i="4"/>
  <c r="P639" i="4"/>
  <c r="O639" i="4"/>
  <c r="C639" i="4"/>
  <c r="A639" i="4"/>
  <c r="AE638" i="4"/>
  <c r="AD638" i="4"/>
  <c r="AC638" i="4"/>
  <c r="AB638" i="4"/>
  <c r="W638" i="4"/>
  <c r="V638" i="4"/>
  <c r="U638" i="4"/>
  <c r="T638" i="4"/>
  <c r="S638" i="4"/>
  <c r="R638" i="4"/>
  <c r="Q638" i="4"/>
  <c r="P638" i="4"/>
  <c r="O638" i="4"/>
  <c r="C638" i="4"/>
  <c r="A638" i="4"/>
  <c r="AE637" i="4"/>
  <c r="AD637" i="4"/>
  <c r="AC637" i="4"/>
  <c r="AB637" i="4"/>
  <c r="W637" i="4"/>
  <c r="V637" i="4"/>
  <c r="U637" i="4"/>
  <c r="T637" i="4"/>
  <c r="S637" i="4"/>
  <c r="R637" i="4"/>
  <c r="Q637" i="4"/>
  <c r="P637" i="4"/>
  <c r="O637" i="4"/>
  <c r="C637" i="4"/>
  <c r="A637" i="4"/>
  <c r="AE636" i="4"/>
  <c r="AD636" i="4"/>
  <c r="AC636" i="4"/>
  <c r="AB636" i="4"/>
  <c r="W636" i="4"/>
  <c r="V636" i="4"/>
  <c r="U636" i="4"/>
  <c r="T636" i="4"/>
  <c r="S636" i="4"/>
  <c r="R636" i="4"/>
  <c r="Q636" i="4"/>
  <c r="P636" i="4"/>
  <c r="O636" i="4"/>
  <c r="C636" i="4"/>
  <c r="A636" i="4"/>
  <c r="AE635" i="4"/>
  <c r="AD635" i="4"/>
  <c r="AC635" i="4"/>
  <c r="AB635" i="4"/>
  <c r="W635" i="4"/>
  <c r="V635" i="4"/>
  <c r="U635" i="4"/>
  <c r="T635" i="4"/>
  <c r="S635" i="4"/>
  <c r="R635" i="4"/>
  <c r="Q635" i="4"/>
  <c r="P635" i="4"/>
  <c r="O635" i="4"/>
  <c r="C635" i="4"/>
  <c r="A635" i="4"/>
  <c r="AE634" i="4"/>
  <c r="AD634" i="4"/>
  <c r="AC634" i="4"/>
  <c r="AB634" i="4"/>
  <c r="W634" i="4"/>
  <c r="V634" i="4"/>
  <c r="U634" i="4"/>
  <c r="T634" i="4"/>
  <c r="S634" i="4"/>
  <c r="R634" i="4"/>
  <c r="Q634" i="4"/>
  <c r="P634" i="4"/>
  <c r="O634" i="4"/>
  <c r="C634" i="4"/>
  <c r="A634" i="4"/>
  <c r="AE633" i="4"/>
  <c r="AD633" i="4"/>
  <c r="AC633" i="4"/>
  <c r="AB633" i="4"/>
  <c r="W633" i="4"/>
  <c r="V633" i="4"/>
  <c r="U633" i="4"/>
  <c r="T633" i="4"/>
  <c r="S633" i="4"/>
  <c r="R633" i="4"/>
  <c r="Q633" i="4"/>
  <c r="P633" i="4"/>
  <c r="O633" i="4"/>
  <c r="C633" i="4"/>
  <c r="A633" i="4"/>
  <c r="AE632" i="4"/>
  <c r="AD632" i="4"/>
  <c r="AC632" i="4"/>
  <c r="AB632" i="4"/>
  <c r="W632" i="4"/>
  <c r="V632" i="4"/>
  <c r="U632" i="4"/>
  <c r="T632" i="4"/>
  <c r="S632" i="4"/>
  <c r="R632" i="4"/>
  <c r="Q632" i="4"/>
  <c r="P632" i="4"/>
  <c r="O632" i="4"/>
  <c r="C632" i="4"/>
  <c r="A632" i="4"/>
  <c r="AE631" i="4"/>
  <c r="AD631" i="4"/>
  <c r="AC631" i="4"/>
  <c r="AB631" i="4"/>
  <c r="W631" i="4"/>
  <c r="V631" i="4"/>
  <c r="U631" i="4"/>
  <c r="T631" i="4"/>
  <c r="S631" i="4"/>
  <c r="R631" i="4"/>
  <c r="Q631" i="4"/>
  <c r="P631" i="4"/>
  <c r="O631" i="4"/>
  <c r="C631" i="4"/>
  <c r="A631" i="4"/>
  <c r="AE630" i="4"/>
  <c r="AD630" i="4"/>
  <c r="AC630" i="4"/>
  <c r="AB630" i="4"/>
  <c r="W630" i="4"/>
  <c r="V630" i="4"/>
  <c r="U630" i="4"/>
  <c r="T630" i="4"/>
  <c r="S630" i="4"/>
  <c r="R630" i="4"/>
  <c r="Q630" i="4"/>
  <c r="P630" i="4"/>
  <c r="O630" i="4"/>
  <c r="C630" i="4"/>
  <c r="A630" i="4"/>
  <c r="AE629" i="4"/>
  <c r="AD629" i="4"/>
  <c r="AC629" i="4"/>
  <c r="AB629" i="4"/>
  <c r="W629" i="4"/>
  <c r="V629" i="4"/>
  <c r="U629" i="4"/>
  <c r="T629" i="4"/>
  <c r="S629" i="4"/>
  <c r="R629" i="4"/>
  <c r="Q629" i="4"/>
  <c r="P629" i="4"/>
  <c r="O629" i="4"/>
  <c r="C629" i="4"/>
  <c r="A629" i="4"/>
  <c r="AE628" i="4"/>
  <c r="AD628" i="4"/>
  <c r="AC628" i="4"/>
  <c r="AB628" i="4"/>
  <c r="W628" i="4"/>
  <c r="V628" i="4"/>
  <c r="U628" i="4"/>
  <c r="T628" i="4"/>
  <c r="S628" i="4"/>
  <c r="R628" i="4"/>
  <c r="Q628" i="4"/>
  <c r="P628" i="4"/>
  <c r="O628" i="4"/>
  <c r="C628" i="4"/>
  <c r="A628" i="4"/>
  <c r="AE627" i="4"/>
  <c r="AD627" i="4"/>
  <c r="AC627" i="4"/>
  <c r="AB627" i="4"/>
  <c r="W627" i="4"/>
  <c r="V627" i="4"/>
  <c r="U627" i="4"/>
  <c r="T627" i="4"/>
  <c r="S627" i="4"/>
  <c r="R627" i="4"/>
  <c r="Q627" i="4"/>
  <c r="P627" i="4"/>
  <c r="O627" i="4"/>
  <c r="C627" i="4"/>
  <c r="A627" i="4"/>
  <c r="AE626" i="4"/>
  <c r="AD626" i="4"/>
  <c r="AC626" i="4"/>
  <c r="AB626" i="4"/>
  <c r="W626" i="4"/>
  <c r="V626" i="4"/>
  <c r="U626" i="4"/>
  <c r="T626" i="4"/>
  <c r="S626" i="4"/>
  <c r="R626" i="4"/>
  <c r="Q626" i="4"/>
  <c r="P626" i="4"/>
  <c r="O626" i="4"/>
  <c r="C626" i="4"/>
  <c r="A626" i="4"/>
  <c r="AE625" i="4"/>
  <c r="AD625" i="4"/>
  <c r="AC625" i="4"/>
  <c r="AB625" i="4"/>
  <c r="W625" i="4"/>
  <c r="V625" i="4"/>
  <c r="U625" i="4"/>
  <c r="T625" i="4"/>
  <c r="S625" i="4"/>
  <c r="R625" i="4"/>
  <c r="Q625" i="4"/>
  <c r="P625" i="4"/>
  <c r="O625" i="4"/>
  <c r="C625" i="4"/>
  <c r="A625" i="4"/>
  <c r="AE624" i="4"/>
  <c r="AD624" i="4"/>
  <c r="AC624" i="4"/>
  <c r="AB624" i="4"/>
  <c r="W624" i="4"/>
  <c r="V624" i="4"/>
  <c r="U624" i="4"/>
  <c r="T624" i="4"/>
  <c r="S624" i="4"/>
  <c r="R624" i="4"/>
  <c r="Q624" i="4"/>
  <c r="P624" i="4"/>
  <c r="O624" i="4"/>
  <c r="C624" i="4"/>
  <c r="A624" i="4"/>
  <c r="AE623" i="4"/>
  <c r="AD623" i="4"/>
  <c r="AC623" i="4"/>
  <c r="AB623" i="4"/>
  <c r="W623" i="4"/>
  <c r="V623" i="4"/>
  <c r="U623" i="4"/>
  <c r="T623" i="4"/>
  <c r="S623" i="4"/>
  <c r="R623" i="4"/>
  <c r="Q623" i="4"/>
  <c r="P623" i="4"/>
  <c r="O623" i="4"/>
  <c r="C623" i="4"/>
  <c r="A623" i="4"/>
  <c r="AE622" i="4"/>
  <c r="AD622" i="4"/>
  <c r="AC622" i="4"/>
  <c r="AB622" i="4"/>
  <c r="W622" i="4"/>
  <c r="V622" i="4"/>
  <c r="U622" i="4"/>
  <c r="T622" i="4"/>
  <c r="S622" i="4"/>
  <c r="R622" i="4"/>
  <c r="Q622" i="4"/>
  <c r="P622" i="4"/>
  <c r="O622" i="4"/>
  <c r="C622" i="4"/>
  <c r="A622" i="4"/>
  <c r="AE621" i="4"/>
  <c r="AD621" i="4"/>
  <c r="AC621" i="4"/>
  <c r="AB621" i="4"/>
  <c r="W621" i="4"/>
  <c r="V621" i="4"/>
  <c r="U621" i="4"/>
  <c r="T621" i="4"/>
  <c r="S621" i="4"/>
  <c r="R621" i="4"/>
  <c r="Q621" i="4"/>
  <c r="P621" i="4"/>
  <c r="O621" i="4"/>
  <c r="C621" i="4"/>
  <c r="A621" i="4"/>
  <c r="AE620" i="4"/>
  <c r="AD620" i="4"/>
  <c r="AC620" i="4"/>
  <c r="AB620" i="4"/>
  <c r="W620" i="4"/>
  <c r="V620" i="4"/>
  <c r="U620" i="4"/>
  <c r="T620" i="4"/>
  <c r="S620" i="4"/>
  <c r="R620" i="4"/>
  <c r="Q620" i="4"/>
  <c r="P620" i="4"/>
  <c r="O620" i="4"/>
  <c r="C620" i="4"/>
  <c r="A620" i="4"/>
  <c r="AE619" i="4"/>
  <c r="AD619" i="4"/>
  <c r="AC619" i="4"/>
  <c r="AB619" i="4"/>
  <c r="W619" i="4"/>
  <c r="V619" i="4"/>
  <c r="U619" i="4"/>
  <c r="T619" i="4"/>
  <c r="S619" i="4"/>
  <c r="R619" i="4"/>
  <c r="Q619" i="4"/>
  <c r="P619" i="4"/>
  <c r="O619" i="4"/>
  <c r="C619" i="4"/>
  <c r="A619" i="4"/>
  <c r="AE618" i="4"/>
  <c r="AD618" i="4"/>
  <c r="AC618" i="4"/>
  <c r="AB618" i="4"/>
  <c r="W618" i="4"/>
  <c r="V618" i="4"/>
  <c r="U618" i="4"/>
  <c r="T618" i="4"/>
  <c r="S618" i="4"/>
  <c r="R618" i="4"/>
  <c r="Q618" i="4"/>
  <c r="P618" i="4"/>
  <c r="O618" i="4"/>
  <c r="C618" i="4"/>
  <c r="A618" i="4"/>
  <c r="AE617" i="4"/>
  <c r="AD617" i="4"/>
  <c r="AC617" i="4"/>
  <c r="AB617" i="4"/>
  <c r="W617" i="4"/>
  <c r="V617" i="4"/>
  <c r="U617" i="4"/>
  <c r="T617" i="4"/>
  <c r="S617" i="4"/>
  <c r="R617" i="4"/>
  <c r="Q617" i="4"/>
  <c r="P617" i="4"/>
  <c r="O617" i="4"/>
  <c r="C617" i="4"/>
  <c r="A617" i="4"/>
  <c r="AE616" i="4"/>
  <c r="AD616" i="4"/>
  <c r="AC616" i="4"/>
  <c r="AB616" i="4"/>
  <c r="W616" i="4"/>
  <c r="V616" i="4"/>
  <c r="U616" i="4"/>
  <c r="T616" i="4"/>
  <c r="S616" i="4"/>
  <c r="R616" i="4"/>
  <c r="Q616" i="4"/>
  <c r="P616" i="4"/>
  <c r="O616" i="4"/>
  <c r="C616" i="4"/>
  <c r="A616" i="4"/>
  <c r="AE615" i="4"/>
  <c r="AD615" i="4"/>
  <c r="AC615" i="4"/>
  <c r="AB615" i="4"/>
  <c r="W615" i="4"/>
  <c r="V615" i="4"/>
  <c r="U615" i="4"/>
  <c r="T615" i="4"/>
  <c r="S615" i="4"/>
  <c r="R615" i="4"/>
  <c r="Q615" i="4"/>
  <c r="P615" i="4"/>
  <c r="O615" i="4"/>
  <c r="C615" i="4"/>
  <c r="A615" i="4"/>
  <c r="AE614" i="4"/>
  <c r="AD614" i="4"/>
  <c r="AC614" i="4"/>
  <c r="AB614" i="4"/>
  <c r="W614" i="4"/>
  <c r="V614" i="4"/>
  <c r="U614" i="4"/>
  <c r="T614" i="4"/>
  <c r="S614" i="4"/>
  <c r="R614" i="4"/>
  <c r="Q614" i="4"/>
  <c r="P614" i="4"/>
  <c r="O614" i="4"/>
  <c r="C614" i="4"/>
  <c r="A614" i="4"/>
  <c r="AE613" i="4"/>
  <c r="AD613" i="4"/>
  <c r="AC613" i="4"/>
  <c r="AB613" i="4"/>
  <c r="W613" i="4"/>
  <c r="V613" i="4"/>
  <c r="U613" i="4"/>
  <c r="T613" i="4"/>
  <c r="S613" i="4"/>
  <c r="R613" i="4"/>
  <c r="Q613" i="4"/>
  <c r="P613" i="4"/>
  <c r="O613" i="4"/>
  <c r="C613" i="4"/>
  <c r="A613" i="4"/>
  <c r="AE612" i="4"/>
  <c r="AD612" i="4"/>
  <c r="AC612" i="4"/>
  <c r="AB612" i="4"/>
  <c r="W612" i="4"/>
  <c r="V612" i="4"/>
  <c r="U612" i="4"/>
  <c r="T612" i="4"/>
  <c r="S612" i="4"/>
  <c r="R612" i="4"/>
  <c r="Q612" i="4"/>
  <c r="P612" i="4"/>
  <c r="O612" i="4"/>
  <c r="C612" i="4"/>
  <c r="A612" i="4"/>
  <c r="AE611" i="4"/>
  <c r="AD611" i="4"/>
  <c r="AC611" i="4"/>
  <c r="AB611" i="4"/>
  <c r="W611" i="4"/>
  <c r="V611" i="4"/>
  <c r="U611" i="4"/>
  <c r="T611" i="4"/>
  <c r="S611" i="4"/>
  <c r="R611" i="4"/>
  <c r="Q611" i="4"/>
  <c r="P611" i="4"/>
  <c r="O611" i="4"/>
  <c r="C611" i="4"/>
  <c r="A611" i="4"/>
  <c r="AE610" i="4"/>
  <c r="AD610" i="4"/>
  <c r="AC610" i="4"/>
  <c r="AB610" i="4"/>
  <c r="W610" i="4"/>
  <c r="V610" i="4"/>
  <c r="U610" i="4"/>
  <c r="T610" i="4"/>
  <c r="S610" i="4"/>
  <c r="R610" i="4"/>
  <c r="Q610" i="4"/>
  <c r="P610" i="4"/>
  <c r="O610" i="4"/>
  <c r="C610" i="4"/>
  <c r="A610" i="4"/>
  <c r="AE609" i="4"/>
  <c r="AD609" i="4"/>
  <c r="AC609" i="4"/>
  <c r="AB609" i="4"/>
  <c r="W609" i="4"/>
  <c r="V609" i="4"/>
  <c r="U609" i="4"/>
  <c r="T609" i="4"/>
  <c r="S609" i="4"/>
  <c r="R609" i="4"/>
  <c r="Q609" i="4"/>
  <c r="P609" i="4"/>
  <c r="O609" i="4"/>
  <c r="C609" i="4"/>
  <c r="A609" i="4"/>
  <c r="AE608" i="4"/>
  <c r="AD608" i="4"/>
  <c r="AC608" i="4"/>
  <c r="AB608" i="4"/>
  <c r="W608" i="4"/>
  <c r="V608" i="4"/>
  <c r="U608" i="4"/>
  <c r="T608" i="4"/>
  <c r="S608" i="4"/>
  <c r="R608" i="4"/>
  <c r="Q608" i="4"/>
  <c r="P608" i="4"/>
  <c r="O608" i="4"/>
  <c r="C608" i="4"/>
  <c r="A608" i="4"/>
  <c r="AE607" i="4"/>
  <c r="AD607" i="4"/>
  <c r="AC607" i="4"/>
  <c r="AB607" i="4"/>
  <c r="W607" i="4"/>
  <c r="V607" i="4"/>
  <c r="U607" i="4"/>
  <c r="T607" i="4"/>
  <c r="S607" i="4"/>
  <c r="R607" i="4"/>
  <c r="Q607" i="4"/>
  <c r="P607" i="4"/>
  <c r="O607" i="4"/>
  <c r="C607" i="4"/>
  <c r="A607" i="4"/>
  <c r="AE606" i="4"/>
  <c r="AD606" i="4"/>
  <c r="AC606" i="4"/>
  <c r="AB606" i="4"/>
  <c r="W606" i="4"/>
  <c r="V606" i="4"/>
  <c r="U606" i="4"/>
  <c r="T606" i="4"/>
  <c r="S606" i="4"/>
  <c r="R606" i="4"/>
  <c r="Q606" i="4"/>
  <c r="P606" i="4"/>
  <c r="O606" i="4"/>
  <c r="C606" i="4"/>
  <c r="A606" i="4"/>
  <c r="AE605" i="4"/>
  <c r="AD605" i="4"/>
  <c r="AC605" i="4"/>
  <c r="AB605" i="4"/>
  <c r="W605" i="4"/>
  <c r="V605" i="4"/>
  <c r="U605" i="4"/>
  <c r="T605" i="4"/>
  <c r="S605" i="4"/>
  <c r="R605" i="4"/>
  <c r="Q605" i="4"/>
  <c r="P605" i="4"/>
  <c r="O605" i="4"/>
  <c r="C605" i="4"/>
  <c r="A605" i="4"/>
  <c r="AE604" i="4"/>
  <c r="AD604" i="4"/>
  <c r="AC604" i="4"/>
  <c r="AB604" i="4"/>
  <c r="W604" i="4"/>
  <c r="V604" i="4"/>
  <c r="U604" i="4"/>
  <c r="T604" i="4"/>
  <c r="S604" i="4"/>
  <c r="R604" i="4"/>
  <c r="Q604" i="4"/>
  <c r="P604" i="4"/>
  <c r="O604" i="4"/>
  <c r="C604" i="4"/>
  <c r="A604" i="4"/>
  <c r="AE603" i="4"/>
  <c r="AD603" i="4"/>
  <c r="AC603" i="4"/>
  <c r="AB603" i="4"/>
  <c r="W603" i="4"/>
  <c r="V603" i="4"/>
  <c r="U603" i="4"/>
  <c r="T603" i="4"/>
  <c r="S603" i="4"/>
  <c r="R603" i="4"/>
  <c r="Q603" i="4"/>
  <c r="P603" i="4"/>
  <c r="O603" i="4"/>
  <c r="C603" i="4"/>
  <c r="A603" i="4"/>
  <c r="AE602" i="4"/>
  <c r="AD602" i="4"/>
  <c r="AC602" i="4"/>
  <c r="AB602" i="4"/>
  <c r="W602" i="4"/>
  <c r="V602" i="4"/>
  <c r="U602" i="4"/>
  <c r="T602" i="4"/>
  <c r="S602" i="4"/>
  <c r="R602" i="4"/>
  <c r="Q602" i="4"/>
  <c r="P602" i="4"/>
  <c r="O602" i="4"/>
  <c r="C602" i="4"/>
  <c r="A602" i="4"/>
  <c r="AE601" i="4"/>
  <c r="AD601" i="4"/>
  <c r="AC601" i="4"/>
  <c r="AB601" i="4"/>
  <c r="W601" i="4"/>
  <c r="V601" i="4"/>
  <c r="U601" i="4"/>
  <c r="T601" i="4"/>
  <c r="S601" i="4"/>
  <c r="R601" i="4"/>
  <c r="Q601" i="4"/>
  <c r="P601" i="4"/>
  <c r="O601" i="4"/>
  <c r="C601" i="4"/>
  <c r="A601" i="4"/>
  <c r="AE600" i="4"/>
  <c r="AD600" i="4"/>
  <c r="AC600" i="4"/>
  <c r="AB600" i="4"/>
  <c r="W600" i="4"/>
  <c r="V600" i="4"/>
  <c r="U600" i="4"/>
  <c r="T600" i="4"/>
  <c r="S600" i="4"/>
  <c r="R600" i="4"/>
  <c r="Q600" i="4"/>
  <c r="P600" i="4"/>
  <c r="O600" i="4"/>
  <c r="C600" i="4"/>
  <c r="A600" i="4"/>
  <c r="AE599" i="4"/>
  <c r="AD599" i="4"/>
  <c r="AC599" i="4"/>
  <c r="AB599" i="4"/>
  <c r="W599" i="4"/>
  <c r="V599" i="4"/>
  <c r="U599" i="4"/>
  <c r="T599" i="4"/>
  <c r="S599" i="4"/>
  <c r="R599" i="4"/>
  <c r="Q599" i="4"/>
  <c r="P599" i="4"/>
  <c r="O599" i="4"/>
  <c r="C599" i="4"/>
  <c r="A599" i="4"/>
  <c r="AE598" i="4"/>
  <c r="AD598" i="4"/>
  <c r="AC598" i="4"/>
  <c r="AB598" i="4"/>
  <c r="W598" i="4"/>
  <c r="V598" i="4"/>
  <c r="U598" i="4"/>
  <c r="T598" i="4"/>
  <c r="S598" i="4"/>
  <c r="R598" i="4"/>
  <c r="Q598" i="4"/>
  <c r="P598" i="4"/>
  <c r="O598" i="4"/>
  <c r="C598" i="4"/>
  <c r="A598" i="4"/>
  <c r="AE597" i="4"/>
  <c r="AD597" i="4"/>
  <c r="AC597" i="4"/>
  <c r="AB597" i="4"/>
  <c r="W597" i="4"/>
  <c r="V597" i="4"/>
  <c r="U597" i="4"/>
  <c r="T597" i="4"/>
  <c r="S597" i="4"/>
  <c r="R597" i="4"/>
  <c r="Q597" i="4"/>
  <c r="P597" i="4"/>
  <c r="O597" i="4"/>
  <c r="C597" i="4"/>
  <c r="A597" i="4"/>
  <c r="AE596" i="4"/>
  <c r="AD596" i="4"/>
  <c r="AC596" i="4"/>
  <c r="AB596" i="4"/>
  <c r="W596" i="4"/>
  <c r="V596" i="4"/>
  <c r="U596" i="4"/>
  <c r="T596" i="4"/>
  <c r="S596" i="4"/>
  <c r="R596" i="4"/>
  <c r="Q596" i="4"/>
  <c r="P596" i="4"/>
  <c r="O596" i="4"/>
  <c r="C596" i="4"/>
  <c r="A596" i="4"/>
  <c r="AE595" i="4"/>
  <c r="AD595" i="4"/>
  <c r="AC595" i="4"/>
  <c r="AB595" i="4"/>
  <c r="W595" i="4"/>
  <c r="V595" i="4"/>
  <c r="U595" i="4"/>
  <c r="T595" i="4"/>
  <c r="S595" i="4"/>
  <c r="R595" i="4"/>
  <c r="Q595" i="4"/>
  <c r="P595" i="4"/>
  <c r="O595" i="4"/>
  <c r="C595" i="4"/>
  <c r="A595" i="4"/>
  <c r="AE594" i="4"/>
  <c r="AD594" i="4"/>
  <c r="AC594" i="4"/>
  <c r="AB594" i="4"/>
  <c r="W594" i="4"/>
  <c r="V594" i="4"/>
  <c r="U594" i="4"/>
  <c r="T594" i="4"/>
  <c r="S594" i="4"/>
  <c r="R594" i="4"/>
  <c r="Q594" i="4"/>
  <c r="P594" i="4"/>
  <c r="O594" i="4"/>
  <c r="C594" i="4"/>
  <c r="A594" i="4"/>
  <c r="AE593" i="4"/>
  <c r="AD593" i="4"/>
  <c r="AC593" i="4"/>
  <c r="AB593" i="4"/>
  <c r="W593" i="4"/>
  <c r="V593" i="4"/>
  <c r="U593" i="4"/>
  <c r="T593" i="4"/>
  <c r="S593" i="4"/>
  <c r="R593" i="4"/>
  <c r="Q593" i="4"/>
  <c r="P593" i="4"/>
  <c r="O593" i="4"/>
  <c r="C593" i="4"/>
  <c r="A593" i="4"/>
  <c r="AE592" i="4"/>
  <c r="AD592" i="4"/>
  <c r="AC592" i="4"/>
  <c r="AB592" i="4"/>
  <c r="W592" i="4"/>
  <c r="V592" i="4"/>
  <c r="U592" i="4"/>
  <c r="T592" i="4"/>
  <c r="S592" i="4"/>
  <c r="R592" i="4"/>
  <c r="Q592" i="4"/>
  <c r="P592" i="4"/>
  <c r="O592" i="4"/>
  <c r="C592" i="4"/>
  <c r="A592" i="4"/>
  <c r="AE591" i="4"/>
  <c r="AD591" i="4"/>
  <c r="AC591" i="4"/>
  <c r="AB591" i="4"/>
  <c r="W591" i="4"/>
  <c r="V591" i="4"/>
  <c r="U591" i="4"/>
  <c r="T591" i="4"/>
  <c r="S591" i="4"/>
  <c r="R591" i="4"/>
  <c r="Q591" i="4"/>
  <c r="P591" i="4"/>
  <c r="O591" i="4"/>
  <c r="C591" i="4"/>
  <c r="A591" i="4"/>
  <c r="AE590" i="4"/>
  <c r="AD590" i="4"/>
  <c r="AC590" i="4"/>
  <c r="AB590" i="4"/>
  <c r="W590" i="4"/>
  <c r="V590" i="4"/>
  <c r="U590" i="4"/>
  <c r="T590" i="4"/>
  <c r="S590" i="4"/>
  <c r="R590" i="4"/>
  <c r="Q590" i="4"/>
  <c r="P590" i="4"/>
  <c r="O590" i="4"/>
  <c r="C590" i="4"/>
  <c r="A590" i="4"/>
  <c r="AE589" i="4"/>
  <c r="AD589" i="4"/>
  <c r="AC589" i="4"/>
  <c r="AB589" i="4"/>
  <c r="W589" i="4"/>
  <c r="V589" i="4"/>
  <c r="U589" i="4"/>
  <c r="T589" i="4"/>
  <c r="S589" i="4"/>
  <c r="R589" i="4"/>
  <c r="Q589" i="4"/>
  <c r="P589" i="4"/>
  <c r="O589" i="4"/>
  <c r="C589" i="4"/>
  <c r="A589" i="4"/>
  <c r="AE588" i="4"/>
  <c r="AD588" i="4"/>
  <c r="AC588" i="4"/>
  <c r="AB588" i="4"/>
  <c r="W588" i="4"/>
  <c r="V588" i="4"/>
  <c r="U588" i="4"/>
  <c r="T588" i="4"/>
  <c r="S588" i="4"/>
  <c r="R588" i="4"/>
  <c r="Q588" i="4"/>
  <c r="P588" i="4"/>
  <c r="O588" i="4"/>
  <c r="C588" i="4"/>
  <c r="A588" i="4"/>
  <c r="AE587" i="4"/>
  <c r="AD587" i="4"/>
  <c r="AC587" i="4"/>
  <c r="AB587" i="4"/>
  <c r="W587" i="4"/>
  <c r="V587" i="4"/>
  <c r="U587" i="4"/>
  <c r="T587" i="4"/>
  <c r="S587" i="4"/>
  <c r="R587" i="4"/>
  <c r="Q587" i="4"/>
  <c r="P587" i="4"/>
  <c r="O587" i="4"/>
  <c r="C587" i="4"/>
  <c r="A587" i="4"/>
  <c r="AE586" i="4"/>
  <c r="AD586" i="4"/>
  <c r="AC586" i="4"/>
  <c r="AB586" i="4"/>
  <c r="W586" i="4"/>
  <c r="V586" i="4"/>
  <c r="U586" i="4"/>
  <c r="T586" i="4"/>
  <c r="S586" i="4"/>
  <c r="R586" i="4"/>
  <c r="Q586" i="4"/>
  <c r="P586" i="4"/>
  <c r="O586" i="4"/>
  <c r="C586" i="4"/>
  <c r="A586" i="4"/>
  <c r="AE585" i="4"/>
  <c r="AD585" i="4"/>
  <c r="AC585" i="4"/>
  <c r="AB585" i="4"/>
  <c r="W585" i="4"/>
  <c r="V585" i="4"/>
  <c r="U585" i="4"/>
  <c r="T585" i="4"/>
  <c r="S585" i="4"/>
  <c r="R585" i="4"/>
  <c r="Q585" i="4"/>
  <c r="P585" i="4"/>
  <c r="O585" i="4"/>
  <c r="C585" i="4"/>
  <c r="A585" i="4"/>
  <c r="AE584" i="4"/>
  <c r="AD584" i="4"/>
  <c r="AC584" i="4"/>
  <c r="AB584" i="4"/>
  <c r="W584" i="4"/>
  <c r="V584" i="4"/>
  <c r="U584" i="4"/>
  <c r="T584" i="4"/>
  <c r="S584" i="4"/>
  <c r="R584" i="4"/>
  <c r="Q584" i="4"/>
  <c r="P584" i="4"/>
  <c r="O584" i="4"/>
  <c r="C584" i="4"/>
  <c r="A584" i="4"/>
  <c r="AE583" i="4"/>
  <c r="AD583" i="4"/>
  <c r="AC583" i="4"/>
  <c r="AB583" i="4"/>
  <c r="W583" i="4"/>
  <c r="V583" i="4"/>
  <c r="U583" i="4"/>
  <c r="T583" i="4"/>
  <c r="S583" i="4"/>
  <c r="R583" i="4"/>
  <c r="Q583" i="4"/>
  <c r="P583" i="4"/>
  <c r="O583" i="4"/>
  <c r="C583" i="4"/>
  <c r="A583" i="4"/>
  <c r="AE582" i="4"/>
  <c r="AD582" i="4"/>
  <c r="AC582" i="4"/>
  <c r="AB582" i="4"/>
  <c r="W582" i="4"/>
  <c r="V582" i="4"/>
  <c r="U582" i="4"/>
  <c r="T582" i="4"/>
  <c r="S582" i="4"/>
  <c r="R582" i="4"/>
  <c r="Q582" i="4"/>
  <c r="P582" i="4"/>
  <c r="O582" i="4"/>
  <c r="C582" i="4"/>
  <c r="A582" i="4"/>
  <c r="AE581" i="4"/>
  <c r="AD581" i="4"/>
  <c r="AC581" i="4"/>
  <c r="AB581" i="4"/>
  <c r="W581" i="4"/>
  <c r="V581" i="4"/>
  <c r="U581" i="4"/>
  <c r="T581" i="4"/>
  <c r="S581" i="4"/>
  <c r="R581" i="4"/>
  <c r="Q581" i="4"/>
  <c r="P581" i="4"/>
  <c r="O581" i="4"/>
  <c r="C581" i="4"/>
  <c r="A581" i="4"/>
  <c r="AE580" i="4"/>
  <c r="AD580" i="4"/>
  <c r="AC580" i="4"/>
  <c r="AB580" i="4"/>
  <c r="W580" i="4"/>
  <c r="V580" i="4"/>
  <c r="U580" i="4"/>
  <c r="T580" i="4"/>
  <c r="S580" i="4"/>
  <c r="R580" i="4"/>
  <c r="Q580" i="4"/>
  <c r="P580" i="4"/>
  <c r="O580" i="4"/>
  <c r="C580" i="4"/>
  <c r="A580" i="4"/>
  <c r="AE579" i="4"/>
  <c r="AD579" i="4"/>
  <c r="AC579" i="4"/>
  <c r="AB579" i="4"/>
  <c r="W579" i="4"/>
  <c r="V579" i="4"/>
  <c r="U579" i="4"/>
  <c r="T579" i="4"/>
  <c r="S579" i="4"/>
  <c r="R579" i="4"/>
  <c r="Q579" i="4"/>
  <c r="P579" i="4"/>
  <c r="O579" i="4"/>
  <c r="C579" i="4"/>
  <c r="A579" i="4"/>
  <c r="AE578" i="4"/>
  <c r="AD578" i="4"/>
  <c r="AC578" i="4"/>
  <c r="AB578" i="4"/>
  <c r="W578" i="4"/>
  <c r="V578" i="4"/>
  <c r="U578" i="4"/>
  <c r="T578" i="4"/>
  <c r="S578" i="4"/>
  <c r="R578" i="4"/>
  <c r="Q578" i="4"/>
  <c r="P578" i="4"/>
  <c r="O578" i="4"/>
  <c r="C578" i="4"/>
  <c r="A578" i="4"/>
  <c r="AE577" i="4"/>
  <c r="AD577" i="4"/>
  <c r="AC577" i="4"/>
  <c r="AB577" i="4"/>
  <c r="W577" i="4"/>
  <c r="V577" i="4"/>
  <c r="U577" i="4"/>
  <c r="T577" i="4"/>
  <c r="S577" i="4"/>
  <c r="R577" i="4"/>
  <c r="Q577" i="4"/>
  <c r="P577" i="4"/>
  <c r="O577" i="4"/>
  <c r="C577" i="4"/>
  <c r="A577" i="4"/>
  <c r="AE576" i="4"/>
  <c r="AD576" i="4"/>
  <c r="AC576" i="4"/>
  <c r="AB576" i="4"/>
  <c r="W576" i="4"/>
  <c r="V576" i="4"/>
  <c r="U576" i="4"/>
  <c r="T576" i="4"/>
  <c r="S576" i="4"/>
  <c r="R576" i="4"/>
  <c r="Q576" i="4"/>
  <c r="P576" i="4"/>
  <c r="O576" i="4"/>
  <c r="C576" i="4"/>
  <c r="A576" i="4"/>
  <c r="AE575" i="4"/>
  <c r="AD575" i="4"/>
  <c r="AC575" i="4"/>
  <c r="AB575" i="4"/>
  <c r="W575" i="4"/>
  <c r="V575" i="4"/>
  <c r="U575" i="4"/>
  <c r="T575" i="4"/>
  <c r="S575" i="4"/>
  <c r="R575" i="4"/>
  <c r="Q575" i="4"/>
  <c r="P575" i="4"/>
  <c r="O575" i="4"/>
  <c r="C575" i="4"/>
  <c r="A575" i="4"/>
  <c r="AE574" i="4"/>
  <c r="AD574" i="4"/>
  <c r="AC574" i="4"/>
  <c r="AB574" i="4"/>
  <c r="W574" i="4"/>
  <c r="V574" i="4"/>
  <c r="U574" i="4"/>
  <c r="T574" i="4"/>
  <c r="S574" i="4"/>
  <c r="R574" i="4"/>
  <c r="Q574" i="4"/>
  <c r="P574" i="4"/>
  <c r="O574" i="4"/>
  <c r="C574" i="4"/>
  <c r="A574" i="4"/>
  <c r="AE573" i="4"/>
  <c r="AD573" i="4"/>
  <c r="AC573" i="4"/>
  <c r="AB573" i="4"/>
  <c r="W573" i="4"/>
  <c r="V573" i="4"/>
  <c r="U573" i="4"/>
  <c r="T573" i="4"/>
  <c r="S573" i="4"/>
  <c r="R573" i="4"/>
  <c r="Q573" i="4"/>
  <c r="P573" i="4"/>
  <c r="O573" i="4"/>
  <c r="C573" i="4"/>
  <c r="A573" i="4"/>
  <c r="AE572" i="4"/>
  <c r="AD572" i="4"/>
  <c r="AC572" i="4"/>
  <c r="AB572" i="4"/>
  <c r="W572" i="4"/>
  <c r="V572" i="4"/>
  <c r="U572" i="4"/>
  <c r="T572" i="4"/>
  <c r="S572" i="4"/>
  <c r="R572" i="4"/>
  <c r="Q572" i="4"/>
  <c r="P572" i="4"/>
  <c r="O572" i="4"/>
  <c r="C572" i="4"/>
  <c r="A572" i="4"/>
  <c r="AE571" i="4"/>
  <c r="AD571" i="4"/>
  <c r="AC571" i="4"/>
  <c r="AB571" i="4"/>
  <c r="W571" i="4"/>
  <c r="V571" i="4"/>
  <c r="U571" i="4"/>
  <c r="T571" i="4"/>
  <c r="S571" i="4"/>
  <c r="R571" i="4"/>
  <c r="Q571" i="4"/>
  <c r="P571" i="4"/>
  <c r="O571" i="4"/>
  <c r="C571" i="4"/>
  <c r="A571" i="4"/>
  <c r="AE570" i="4"/>
  <c r="AD570" i="4"/>
  <c r="AC570" i="4"/>
  <c r="AB570" i="4"/>
  <c r="W570" i="4"/>
  <c r="V570" i="4"/>
  <c r="U570" i="4"/>
  <c r="T570" i="4"/>
  <c r="S570" i="4"/>
  <c r="R570" i="4"/>
  <c r="Q570" i="4"/>
  <c r="P570" i="4"/>
  <c r="O570" i="4"/>
  <c r="C570" i="4"/>
  <c r="A570" i="4"/>
  <c r="AE569" i="4"/>
  <c r="AD569" i="4"/>
  <c r="AC569" i="4"/>
  <c r="AB569" i="4"/>
  <c r="W569" i="4"/>
  <c r="V569" i="4"/>
  <c r="U569" i="4"/>
  <c r="T569" i="4"/>
  <c r="S569" i="4"/>
  <c r="R569" i="4"/>
  <c r="Q569" i="4"/>
  <c r="P569" i="4"/>
  <c r="O569" i="4"/>
  <c r="C569" i="4"/>
  <c r="A569" i="4"/>
  <c r="AE568" i="4"/>
  <c r="AD568" i="4"/>
  <c r="AC568" i="4"/>
  <c r="AB568" i="4"/>
  <c r="W568" i="4"/>
  <c r="V568" i="4"/>
  <c r="U568" i="4"/>
  <c r="T568" i="4"/>
  <c r="S568" i="4"/>
  <c r="R568" i="4"/>
  <c r="Q568" i="4"/>
  <c r="P568" i="4"/>
  <c r="O568" i="4"/>
  <c r="C568" i="4"/>
  <c r="A568" i="4"/>
  <c r="AE567" i="4"/>
  <c r="AD567" i="4"/>
  <c r="AC567" i="4"/>
  <c r="AB567" i="4"/>
  <c r="W567" i="4"/>
  <c r="V567" i="4"/>
  <c r="U567" i="4"/>
  <c r="T567" i="4"/>
  <c r="S567" i="4"/>
  <c r="R567" i="4"/>
  <c r="Q567" i="4"/>
  <c r="P567" i="4"/>
  <c r="O567" i="4"/>
  <c r="C567" i="4"/>
  <c r="A567" i="4"/>
  <c r="AE566" i="4"/>
  <c r="AD566" i="4"/>
  <c r="AC566" i="4"/>
  <c r="AB566" i="4"/>
  <c r="W566" i="4"/>
  <c r="V566" i="4"/>
  <c r="U566" i="4"/>
  <c r="T566" i="4"/>
  <c r="S566" i="4"/>
  <c r="R566" i="4"/>
  <c r="Q566" i="4"/>
  <c r="P566" i="4"/>
  <c r="O566" i="4"/>
  <c r="C566" i="4"/>
  <c r="A566" i="4"/>
  <c r="AE565" i="4"/>
  <c r="AD565" i="4"/>
  <c r="AC565" i="4"/>
  <c r="AB565" i="4"/>
  <c r="W565" i="4"/>
  <c r="V565" i="4"/>
  <c r="U565" i="4"/>
  <c r="T565" i="4"/>
  <c r="S565" i="4"/>
  <c r="R565" i="4"/>
  <c r="Q565" i="4"/>
  <c r="P565" i="4"/>
  <c r="O565" i="4"/>
  <c r="C565" i="4"/>
  <c r="A565" i="4"/>
  <c r="AE564" i="4"/>
  <c r="AD564" i="4"/>
  <c r="AC564" i="4"/>
  <c r="AB564" i="4"/>
  <c r="W564" i="4"/>
  <c r="V564" i="4"/>
  <c r="U564" i="4"/>
  <c r="T564" i="4"/>
  <c r="S564" i="4"/>
  <c r="R564" i="4"/>
  <c r="Q564" i="4"/>
  <c r="P564" i="4"/>
  <c r="O564" i="4"/>
  <c r="C564" i="4"/>
  <c r="A564" i="4"/>
  <c r="AE563" i="4"/>
  <c r="AD563" i="4"/>
  <c r="AC563" i="4"/>
  <c r="AB563" i="4"/>
  <c r="W563" i="4"/>
  <c r="V563" i="4"/>
  <c r="U563" i="4"/>
  <c r="T563" i="4"/>
  <c r="S563" i="4"/>
  <c r="R563" i="4"/>
  <c r="Q563" i="4"/>
  <c r="P563" i="4"/>
  <c r="O563" i="4"/>
  <c r="C563" i="4"/>
  <c r="A563" i="4"/>
  <c r="AE562" i="4"/>
  <c r="AD562" i="4"/>
  <c r="AC562" i="4"/>
  <c r="AB562" i="4"/>
  <c r="W562" i="4"/>
  <c r="V562" i="4"/>
  <c r="U562" i="4"/>
  <c r="T562" i="4"/>
  <c r="S562" i="4"/>
  <c r="R562" i="4"/>
  <c r="Q562" i="4"/>
  <c r="P562" i="4"/>
  <c r="O562" i="4"/>
  <c r="C562" i="4"/>
  <c r="A562" i="4"/>
  <c r="AE561" i="4"/>
  <c r="AD561" i="4"/>
  <c r="AC561" i="4"/>
  <c r="AB561" i="4"/>
  <c r="W561" i="4"/>
  <c r="V561" i="4"/>
  <c r="U561" i="4"/>
  <c r="T561" i="4"/>
  <c r="S561" i="4"/>
  <c r="R561" i="4"/>
  <c r="Q561" i="4"/>
  <c r="P561" i="4"/>
  <c r="O561" i="4"/>
  <c r="C561" i="4"/>
  <c r="A561" i="4"/>
  <c r="AE560" i="4"/>
  <c r="AD560" i="4"/>
  <c r="AC560" i="4"/>
  <c r="AB560" i="4"/>
  <c r="W560" i="4"/>
  <c r="V560" i="4"/>
  <c r="U560" i="4"/>
  <c r="T560" i="4"/>
  <c r="S560" i="4"/>
  <c r="R560" i="4"/>
  <c r="Q560" i="4"/>
  <c r="P560" i="4"/>
  <c r="O560" i="4"/>
  <c r="C560" i="4"/>
  <c r="A560" i="4"/>
  <c r="AE559" i="4"/>
  <c r="AD559" i="4"/>
  <c r="AC559" i="4"/>
  <c r="AB559" i="4"/>
  <c r="W559" i="4"/>
  <c r="V559" i="4"/>
  <c r="U559" i="4"/>
  <c r="T559" i="4"/>
  <c r="S559" i="4"/>
  <c r="R559" i="4"/>
  <c r="Q559" i="4"/>
  <c r="P559" i="4"/>
  <c r="O559" i="4"/>
  <c r="C559" i="4"/>
  <c r="A559" i="4"/>
  <c r="AE558" i="4"/>
  <c r="AD558" i="4"/>
  <c r="AC558" i="4"/>
  <c r="AB558" i="4"/>
  <c r="W558" i="4"/>
  <c r="V558" i="4"/>
  <c r="U558" i="4"/>
  <c r="T558" i="4"/>
  <c r="S558" i="4"/>
  <c r="R558" i="4"/>
  <c r="Q558" i="4"/>
  <c r="P558" i="4"/>
  <c r="O558" i="4"/>
  <c r="C558" i="4"/>
  <c r="A558" i="4"/>
  <c r="AE557" i="4"/>
  <c r="AD557" i="4"/>
  <c r="AC557" i="4"/>
  <c r="AB557" i="4"/>
  <c r="W557" i="4"/>
  <c r="V557" i="4"/>
  <c r="U557" i="4"/>
  <c r="T557" i="4"/>
  <c r="S557" i="4"/>
  <c r="R557" i="4"/>
  <c r="Q557" i="4"/>
  <c r="P557" i="4"/>
  <c r="O557" i="4"/>
  <c r="C557" i="4"/>
  <c r="A557" i="4"/>
  <c r="AE556" i="4"/>
  <c r="AD556" i="4"/>
  <c r="AC556" i="4"/>
  <c r="AB556" i="4"/>
  <c r="W556" i="4"/>
  <c r="V556" i="4"/>
  <c r="U556" i="4"/>
  <c r="T556" i="4"/>
  <c r="S556" i="4"/>
  <c r="R556" i="4"/>
  <c r="Q556" i="4"/>
  <c r="P556" i="4"/>
  <c r="O556" i="4"/>
  <c r="C556" i="4"/>
  <c r="A556" i="4"/>
  <c r="AE555" i="4"/>
  <c r="AD555" i="4"/>
  <c r="AC555" i="4"/>
  <c r="AB555" i="4"/>
  <c r="W555" i="4"/>
  <c r="V555" i="4"/>
  <c r="U555" i="4"/>
  <c r="T555" i="4"/>
  <c r="S555" i="4"/>
  <c r="R555" i="4"/>
  <c r="Q555" i="4"/>
  <c r="P555" i="4"/>
  <c r="O555" i="4"/>
  <c r="C555" i="4"/>
  <c r="A555" i="4"/>
  <c r="AE554" i="4"/>
  <c r="AD554" i="4"/>
  <c r="AC554" i="4"/>
  <c r="AB554" i="4"/>
  <c r="W554" i="4"/>
  <c r="V554" i="4"/>
  <c r="U554" i="4"/>
  <c r="T554" i="4"/>
  <c r="S554" i="4"/>
  <c r="R554" i="4"/>
  <c r="Q554" i="4"/>
  <c r="P554" i="4"/>
  <c r="O554" i="4"/>
  <c r="C554" i="4"/>
  <c r="A554" i="4"/>
  <c r="AE553" i="4"/>
  <c r="AD553" i="4"/>
  <c r="AC553" i="4"/>
  <c r="AB553" i="4"/>
  <c r="W553" i="4"/>
  <c r="V553" i="4"/>
  <c r="U553" i="4"/>
  <c r="T553" i="4"/>
  <c r="S553" i="4"/>
  <c r="R553" i="4"/>
  <c r="Q553" i="4"/>
  <c r="P553" i="4"/>
  <c r="O553" i="4"/>
  <c r="C553" i="4"/>
  <c r="A553" i="4"/>
  <c r="AE552" i="4"/>
  <c r="AD552" i="4"/>
  <c r="AC552" i="4"/>
  <c r="AB552" i="4"/>
  <c r="W552" i="4"/>
  <c r="V552" i="4"/>
  <c r="U552" i="4"/>
  <c r="T552" i="4"/>
  <c r="S552" i="4"/>
  <c r="R552" i="4"/>
  <c r="Q552" i="4"/>
  <c r="P552" i="4"/>
  <c r="O552" i="4"/>
  <c r="C552" i="4"/>
  <c r="A552" i="4"/>
  <c r="AE551" i="4"/>
  <c r="AD551" i="4"/>
  <c r="AC551" i="4"/>
  <c r="AB551" i="4"/>
  <c r="W551" i="4"/>
  <c r="V551" i="4"/>
  <c r="U551" i="4"/>
  <c r="T551" i="4"/>
  <c r="S551" i="4"/>
  <c r="R551" i="4"/>
  <c r="Q551" i="4"/>
  <c r="P551" i="4"/>
  <c r="O551" i="4"/>
  <c r="C551" i="4"/>
  <c r="A551" i="4"/>
  <c r="AE550" i="4"/>
  <c r="AD550" i="4"/>
  <c r="AC550" i="4"/>
  <c r="AB550" i="4"/>
  <c r="W550" i="4"/>
  <c r="V550" i="4"/>
  <c r="U550" i="4"/>
  <c r="T550" i="4"/>
  <c r="S550" i="4"/>
  <c r="R550" i="4"/>
  <c r="Q550" i="4"/>
  <c r="P550" i="4"/>
  <c r="O550" i="4"/>
  <c r="C550" i="4"/>
  <c r="A550" i="4"/>
  <c r="AE549" i="4"/>
  <c r="AD549" i="4"/>
  <c r="AC549" i="4"/>
  <c r="AB549" i="4"/>
  <c r="W549" i="4"/>
  <c r="V549" i="4"/>
  <c r="U549" i="4"/>
  <c r="T549" i="4"/>
  <c r="S549" i="4"/>
  <c r="R549" i="4"/>
  <c r="Q549" i="4"/>
  <c r="P549" i="4"/>
  <c r="O549" i="4"/>
  <c r="C549" i="4"/>
  <c r="A549" i="4"/>
  <c r="AE548" i="4"/>
  <c r="AD548" i="4"/>
  <c r="AC548" i="4"/>
  <c r="AB548" i="4"/>
  <c r="W548" i="4"/>
  <c r="V548" i="4"/>
  <c r="U548" i="4"/>
  <c r="T548" i="4"/>
  <c r="S548" i="4"/>
  <c r="R548" i="4"/>
  <c r="Q548" i="4"/>
  <c r="P548" i="4"/>
  <c r="O548" i="4"/>
  <c r="C548" i="4"/>
  <c r="A548" i="4"/>
  <c r="AE547" i="4"/>
  <c r="AD547" i="4"/>
  <c r="AC547" i="4"/>
  <c r="AB547" i="4"/>
  <c r="W547" i="4"/>
  <c r="V547" i="4"/>
  <c r="U547" i="4"/>
  <c r="T547" i="4"/>
  <c r="S547" i="4"/>
  <c r="R547" i="4"/>
  <c r="Q547" i="4"/>
  <c r="P547" i="4"/>
  <c r="O547" i="4"/>
  <c r="C547" i="4"/>
  <c r="A547" i="4"/>
  <c r="AE546" i="4"/>
  <c r="AD546" i="4"/>
  <c r="AC546" i="4"/>
  <c r="AB546" i="4"/>
  <c r="W546" i="4"/>
  <c r="V546" i="4"/>
  <c r="U546" i="4"/>
  <c r="T546" i="4"/>
  <c r="S546" i="4"/>
  <c r="R546" i="4"/>
  <c r="Q546" i="4"/>
  <c r="P546" i="4"/>
  <c r="O546" i="4"/>
  <c r="C546" i="4"/>
  <c r="A546" i="4"/>
  <c r="AE545" i="4"/>
  <c r="AD545" i="4"/>
  <c r="AC545" i="4"/>
  <c r="AB545" i="4"/>
  <c r="W545" i="4"/>
  <c r="V545" i="4"/>
  <c r="U545" i="4"/>
  <c r="T545" i="4"/>
  <c r="S545" i="4"/>
  <c r="R545" i="4"/>
  <c r="Q545" i="4"/>
  <c r="P545" i="4"/>
  <c r="O545" i="4"/>
  <c r="C545" i="4"/>
  <c r="A545" i="4"/>
  <c r="AE544" i="4"/>
  <c r="AD544" i="4"/>
  <c r="AC544" i="4"/>
  <c r="AB544" i="4"/>
  <c r="W544" i="4"/>
  <c r="V544" i="4"/>
  <c r="U544" i="4"/>
  <c r="T544" i="4"/>
  <c r="S544" i="4"/>
  <c r="R544" i="4"/>
  <c r="Q544" i="4"/>
  <c r="P544" i="4"/>
  <c r="O544" i="4"/>
  <c r="C544" i="4"/>
  <c r="A544" i="4"/>
  <c r="AE543" i="4"/>
  <c r="AD543" i="4"/>
  <c r="AC543" i="4"/>
  <c r="AB543" i="4"/>
  <c r="W543" i="4"/>
  <c r="V543" i="4"/>
  <c r="U543" i="4"/>
  <c r="T543" i="4"/>
  <c r="S543" i="4"/>
  <c r="R543" i="4"/>
  <c r="Q543" i="4"/>
  <c r="P543" i="4"/>
  <c r="O543" i="4"/>
  <c r="C543" i="4"/>
  <c r="A543" i="4"/>
  <c r="AE542" i="4"/>
  <c r="AD542" i="4"/>
  <c r="AC542" i="4"/>
  <c r="AB542" i="4"/>
  <c r="W542" i="4"/>
  <c r="V542" i="4"/>
  <c r="U542" i="4"/>
  <c r="T542" i="4"/>
  <c r="S542" i="4"/>
  <c r="R542" i="4"/>
  <c r="Q542" i="4"/>
  <c r="P542" i="4"/>
  <c r="O542" i="4"/>
  <c r="C542" i="4"/>
  <c r="A542" i="4"/>
  <c r="AE541" i="4"/>
  <c r="AD541" i="4"/>
  <c r="AC541" i="4"/>
  <c r="AB541" i="4"/>
  <c r="W541" i="4"/>
  <c r="V541" i="4"/>
  <c r="U541" i="4"/>
  <c r="T541" i="4"/>
  <c r="S541" i="4"/>
  <c r="R541" i="4"/>
  <c r="Q541" i="4"/>
  <c r="P541" i="4"/>
  <c r="O541" i="4"/>
  <c r="C541" i="4"/>
  <c r="A541" i="4"/>
  <c r="AE540" i="4"/>
  <c r="AD540" i="4"/>
  <c r="AC540" i="4"/>
  <c r="AB540" i="4"/>
  <c r="W540" i="4"/>
  <c r="V540" i="4"/>
  <c r="U540" i="4"/>
  <c r="T540" i="4"/>
  <c r="S540" i="4"/>
  <c r="R540" i="4"/>
  <c r="Q540" i="4"/>
  <c r="P540" i="4"/>
  <c r="O540" i="4"/>
  <c r="C540" i="4"/>
  <c r="A540" i="4"/>
  <c r="AE539" i="4"/>
  <c r="AD539" i="4"/>
  <c r="AC539" i="4"/>
  <c r="AB539" i="4"/>
  <c r="W539" i="4"/>
  <c r="V539" i="4"/>
  <c r="U539" i="4"/>
  <c r="T539" i="4"/>
  <c r="S539" i="4"/>
  <c r="R539" i="4"/>
  <c r="Q539" i="4"/>
  <c r="P539" i="4"/>
  <c r="O539" i="4"/>
  <c r="C539" i="4"/>
  <c r="A539" i="4"/>
  <c r="AE538" i="4"/>
  <c r="AD538" i="4"/>
  <c r="AC538" i="4"/>
  <c r="AB538" i="4"/>
  <c r="W538" i="4"/>
  <c r="V538" i="4"/>
  <c r="U538" i="4"/>
  <c r="T538" i="4"/>
  <c r="S538" i="4"/>
  <c r="R538" i="4"/>
  <c r="Q538" i="4"/>
  <c r="P538" i="4"/>
  <c r="O538" i="4"/>
  <c r="C538" i="4"/>
  <c r="A538" i="4"/>
  <c r="AE537" i="4"/>
  <c r="AD537" i="4"/>
  <c r="AC537" i="4"/>
  <c r="AB537" i="4"/>
  <c r="W537" i="4"/>
  <c r="V537" i="4"/>
  <c r="U537" i="4"/>
  <c r="T537" i="4"/>
  <c r="S537" i="4"/>
  <c r="R537" i="4"/>
  <c r="Q537" i="4"/>
  <c r="P537" i="4"/>
  <c r="O537" i="4"/>
  <c r="C537" i="4"/>
  <c r="A537" i="4"/>
  <c r="AE536" i="4"/>
  <c r="AD536" i="4"/>
  <c r="AC536" i="4"/>
  <c r="AB536" i="4"/>
  <c r="W536" i="4"/>
  <c r="V536" i="4"/>
  <c r="U536" i="4"/>
  <c r="T536" i="4"/>
  <c r="S536" i="4"/>
  <c r="R536" i="4"/>
  <c r="Q536" i="4"/>
  <c r="P536" i="4"/>
  <c r="O536" i="4"/>
  <c r="C536" i="4"/>
  <c r="A536" i="4"/>
  <c r="AE535" i="4"/>
  <c r="AD535" i="4"/>
  <c r="AC535" i="4"/>
  <c r="AB535" i="4"/>
  <c r="W535" i="4"/>
  <c r="V535" i="4"/>
  <c r="U535" i="4"/>
  <c r="T535" i="4"/>
  <c r="S535" i="4"/>
  <c r="R535" i="4"/>
  <c r="Q535" i="4"/>
  <c r="P535" i="4"/>
  <c r="O535" i="4"/>
  <c r="C535" i="4"/>
  <c r="A535" i="4"/>
  <c r="AE534" i="4"/>
  <c r="AD534" i="4"/>
  <c r="AC534" i="4"/>
  <c r="AB534" i="4"/>
  <c r="W534" i="4"/>
  <c r="V534" i="4"/>
  <c r="U534" i="4"/>
  <c r="T534" i="4"/>
  <c r="S534" i="4"/>
  <c r="R534" i="4"/>
  <c r="Q534" i="4"/>
  <c r="P534" i="4"/>
  <c r="O534" i="4"/>
  <c r="C534" i="4"/>
  <c r="A534" i="4"/>
  <c r="AE533" i="4"/>
  <c r="AD533" i="4"/>
  <c r="AC533" i="4"/>
  <c r="AB533" i="4"/>
  <c r="W533" i="4"/>
  <c r="V533" i="4"/>
  <c r="U533" i="4"/>
  <c r="T533" i="4"/>
  <c r="S533" i="4"/>
  <c r="R533" i="4"/>
  <c r="Q533" i="4"/>
  <c r="P533" i="4"/>
  <c r="O533" i="4"/>
  <c r="C533" i="4"/>
  <c r="A533" i="4"/>
  <c r="AE532" i="4"/>
  <c r="AD532" i="4"/>
  <c r="AC532" i="4"/>
  <c r="AB532" i="4"/>
  <c r="W532" i="4"/>
  <c r="V532" i="4"/>
  <c r="U532" i="4"/>
  <c r="T532" i="4"/>
  <c r="S532" i="4"/>
  <c r="R532" i="4"/>
  <c r="Q532" i="4"/>
  <c r="P532" i="4"/>
  <c r="O532" i="4"/>
  <c r="C532" i="4"/>
  <c r="A532" i="4"/>
  <c r="AE531" i="4"/>
  <c r="AD531" i="4"/>
  <c r="AC531" i="4"/>
  <c r="AB531" i="4"/>
  <c r="W531" i="4"/>
  <c r="V531" i="4"/>
  <c r="U531" i="4"/>
  <c r="T531" i="4"/>
  <c r="S531" i="4"/>
  <c r="R531" i="4"/>
  <c r="Q531" i="4"/>
  <c r="P531" i="4"/>
  <c r="O531" i="4"/>
  <c r="C531" i="4"/>
  <c r="A531" i="4"/>
  <c r="AE530" i="4"/>
  <c r="AD530" i="4"/>
  <c r="AC530" i="4"/>
  <c r="AB530" i="4"/>
  <c r="W530" i="4"/>
  <c r="V530" i="4"/>
  <c r="U530" i="4"/>
  <c r="T530" i="4"/>
  <c r="S530" i="4"/>
  <c r="R530" i="4"/>
  <c r="Q530" i="4"/>
  <c r="P530" i="4"/>
  <c r="O530" i="4"/>
  <c r="C530" i="4"/>
  <c r="A530" i="4"/>
  <c r="AE529" i="4"/>
  <c r="AD529" i="4"/>
  <c r="AC529" i="4"/>
  <c r="AB529" i="4"/>
  <c r="W529" i="4"/>
  <c r="V529" i="4"/>
  <c r="U529" i="4"/>
  <c r="T529" i="4"/>
  <c r="S529" i="4"/>
  <c r="R529" i="4"/>
  <c r="Q529" i="4"/>
  <c r="P529" i="4"/>
  <c r="O529" i="4"/>
  <c r="C529" i="4"/>
  <c r="A529" i="4"/>
  <c r="AE528" i="4"/>
  <c r="AD528" i="4"/>
  <c r="AC528" i="4"/>
  <c r="AB528" i="4"/>
  <c r="W528" i="4"/>
  <c r="V528" i="4"/>
  <c r="U528" i="4"/>
  <c r="T528" i="4"/>
  <c r="S528" i="4"/>
  <c r="R528" i="4"/>
  <c r="Q528" i="4"/>
  <c r="P528" i="4"/>
  <c r="O528" i="4"/>
  <c r="C528" i="4"/>
  <c r="A528" i="4"/>
  <c r="AE527" i="4"/>
  <c r="AD527" i="4"/>
  <c r="AC527" i="4"/>
  <c r="AB527" i="4"/>
  <c r="W527" i="4"/>
  <c r="V527" i="4"/>
  <c r="U527" i="4"/>
  <c r="T527" i="4"/>
  <c r="S527" i="4"/>
  <c r="R527" i="4"/>
  <c r="Q527" i="4"/>
  <c r="P527" i="4"/>
  <c r="O527" i="4"/>
  <c r="C527" i="4"/>
  <c r="A527" i="4"/>
  <c r="AE526" i="4"/>
  <c r="AD526" i="4"/>
  <c r="AC526" i="4"/>
  <c r="AB526" i="4"/>
  <c r="W526" i="4"/>
  <c r="V526" i="4"/>
  <c r="U526" i="4"/>
  <c r="T526" i="4"/>
  <c r="S526" i="4"/>
  <c r="R526" i="4"/>
  <c r="Q526" i="4"/>
  <c r="P526" i="4"/>
  <c r="O526" i="4"/>
  <c r="C526" i="4"/>
  <c r="A526" i="4"/>
  <c r="AE525" i="4"/>
  <c r="AD525" i="4"/>
  <c r="AC525" i="4"/>
  <c r="AB525" i="4"/>
  <c r="W525" i="4"/>
  <c r="V525" i="4"/>
  <c r="U525" i="4"/>
  <c r="T525" i="4"/>
  <c r="S525" i="4"/>
  <c r="R525" i="4"/>
  <c r="Q525" i="4"/>
  <c r="P525" i="4"/>
  <c r="O525" i="4"/>
  <c r="C525" i="4"/>
  <c r="A525" i="4"/>
  <c r="AE524" i="4"/>
  <c r="AD524" i="4"/>
  <c r="AC524" i="4"/>
  <c r="AB524" i="4"/>
  <c r="W524" i="4"/>
  <c r="V524" i="4"/>
  <c r="U524" i="4"/>
  <c r="T524" i="4"/>
  <c r="S524" i="4"/>
  <c r="R524" i="4"/>
  <c r="Q524" i="4"/>
  <c r="P524" i="4"/>
  <c r="O524" i="4"/>
  <c r="C524" i="4"/>
  <c r="A524" i="4"/>
  <c r="AE523" i="4"/>
  <c r="AD523" i="4"/>
  <c r="AC523" i="4"/>
  <c r="AB523" i="4"/>
  <c r="W523" i="4"/>
  <c r="V523" i="4"/>
  <c r="U523" i="4"/>
  <c r="T523" i="4"/>
  <c r="S523" i="4"/>
  <c r="R523" i="4"/>
  <c r="Q523" i="4"/>
  <c r="P523" i="4"/>
  <c r="O523" i="4"/>
  <c r="C523" i="4"/>
  <c r="A523" i="4"/>
  <c r="AE522" i="4"/>
  <c r="AD522" i="4"/>
  <c r="AC522" i="4"/>
  <c r="AB522" i="4"/>
  <c r="W522" i="4"/>
  <c r="V522" i="4"/>
  <c r="U522" i="4"/>
  <c r="T522" i="4"/>
  <c r="S522" i="4"/>
  <c r="R522" i="4"/>
  <c r="Q522" i="4"/>
  <c r="P522" i="4"/>
  <c r="O522" i="4"/>
  <c r="C522" i="4"/>
  <c r="A522" i="4"/>
  <c r="AE521" i="4"/>
  <c r="AD521" i="4"/>
  <c r="AC521" i="4"/>
  <c r="AB521" i="4"/>
  <c r="W521" i="4"/>
  <c r="V521" i="4"/>
  <c r="U521" i="4"/>
  <c r="T521" i="4"/>
  <c r="S521" i="4"/>
  <c r="R521" i="4"/>
  <c r="Q521" i="4"/>
  <c r="P521" i="4"/>
  <c r="O521" i="4"/>
  <c r="C521" i="4"/>
  <c r="A521" i="4"/>
  <c r="AE520" i="4"/>
  <c r="AD520" i="4"/>
  <c r="AC520" i="4"/>
  <c r="AB520" i="4"/>
  <c r="W520" i="4"/>
  <c r="V520" i="4"/>
  <c r="U520" i="4"/>
  <c r="T520" i="4"/>
  <c r="S520" i="4"/>
  <c r="R520" i="4"/>
  <c r="Q520" i="4"/>
  <c r="P520" i="4"/>
  <c r="O520" i="4"/>
  <c r="C520" i="4"/>
  <c r="A520" i="4"/>
  <c r="AE519" i="4"/>
  <c r="AD519" i="4"/>
  <c r="AC519" i="4"/>
  <c r="AB519" i="4"/>
  <c r="W519" i="4"/>
  <c r="V519" i="4"/>
  <c r="U519" i="4"/>
  <c r="T519" i="4"/>
  <c r="S519" i="4"/>
  <c r="R519" i="4"/>
  <c r="Q519" i="4"/>
  <c r="P519" i="4"/>
  <c r="O519" i="4"/>
  <c r="C519" i="4"/>
  <c r="A519" i="4"/>
  <c r="AE518" i="4"/>
  <c r="AD518" i="4"/>
  <c r="AC518" i="4"/>
  <c r="AB518" i="4"/>
  <c r="W518" i="4"/>
  <c r="V518" i="4"/>
  <c r="U518" i="4"/>
  <c r="T518" i="4"/>
  <c r="S518" i="4"/>
  <c r="R518" i="4"/>
  <c r="Q518" i="4"/>
  <c r="P518" i="4"/>
  <c r="O518" i="4"/>
  <c r="C518" i="4"/>
  <c r="A518" i="4"/>
  <c r="AE517" i="4"/>
  <c r="AD517" i="4"/>
  <c r="AC517" i="4"/>
  <c r="AB517" i="4"/>
  <c r="W517" i="4"/>
  <c r="V517" i="4"/>
  <c r="U517" i="4"/>
  <c r="T517" i="4"/>
  <c r="S517" i="4"/>
  <c r="R517" i="4"/>
  <c r="Q517" i="4"/>
  <c r="P517" i="4"/>
  <c r="O517" i="4"/>
  <c r="C517" i="4"/>
  <c r="A517" i="4"/>
  <c r="AE516" i="4"/>
  <c r="AD516" i="4"/>
  <c r="AC516" i="4"/>
  <c r="AB516" i="4"/>
  <c r="W516" i="4"/>
  <c r="V516" i="4"/>
  <c r="U516" i="4"/>
  <c r="T516" i="4"/>
  <c r="S516" i="4"/>
  <c r="R516" i="4"/>
  <c r="Q516" i="4"/>
  <c r="P516" i="4"/>
  <c r="O516" i="4"/>
  <c r="C516" i="4"/>
  <c r="A516" i="4"/>
  <c r="AE515" i="4"/>
  <c r="AD515" i="4"/>
  <c r="AC515" i="4"/>
  <c r="AB515" i="4"/>
  <c r="W515" i="4"/>
  <c r="V515" i="4"/>
  <c r="U515" i="4"/>
  <c r="T515" i="4"/>
  <c r="S515" i="4"/>
  <c r="R515" i="4"/>
  <c r="Q515" i="4"/>
  <c r="P515" i="4"/>
  <c r="O515" i="4"/>
  <c r="C515" i="4"/>
  <c r="A515" i="4"/>
  <c r="AE514" i="4"/>
  <c r="AD514" i="4"/>
  <c r="AC514" i="4"/>
  <c r="AB514" i="4"/>
  <c r="W514" i="4"/>
  <c r="V514" i="4"/>
  <c r="U514" i="4"/>
  <c r="T514" i="4"/>
  <c r="S514" i="4"/>
  <c r="R514" i="4"/>
  <c r="Q514" i="4"/>
  <c r="P514" i="4"/>
  <c r="O514" i="4"/>
  <c r="C514" i="4"/>
  <c r="A514" i="4"/>
  <c r="AE513" i="4"/>
  <c r="AD513" i="4"/>
  <c r="AC513" i="4"/>
  <c r="AB513" i="4"/>
  <c r="W513" i="4"/>
  <c r="V513" i="4"/>
  <c r="U513" i="4"/>
  <c r="T513" i="4"/>
  <c r="S513" i="4"/>
  <c r="R513" i="4"/>
  <c r="Q513" i="4"/>
  <c r="P513" i="4"/>
  <c r="O513" i="4"/>
  <c r="C513" i="4"/>
  <c r="A513" i="4"/>
  <c r="AE512" i="4"/>
  <c r="AD512" i="4"/>
  <c r="AC512" i="4"/>
  <c r="AB512" i="4"/>
  <c r="W512" i="4"/>
  <c r="V512" i="4"/>
  <c r="U512" i="4"/>
  <c r="T512" i="4"/>
  <c r="S512" i="4"/>
  <c r="R512" i="4"/>
  <c r="Q512" i="4"/>
  <c r="P512" i="4"/>
  <c r="O512" i="4"/>
  <c r="C512" i="4"/>
  <c r="A512" i="4"/>
  <c r="AE511" i="4"/>
  <c r="AD511" i="4"/>
  <c r="AC511" i="4"/>
  <c r="AB511" i="4"/>
  <c r="W511" i="4"/>
  <c r="V511" i="4"/>
  <c r="U511" i="4"/>
  <c r="T511" i="4"/>
  <c r="S511" i="4"/>
  <c r="R511" i="4"/>
  <c r="Q511" i="4"/>
  <c r="P511" i="4"/>
  <c r="O511" i="4"/>
  <c r="C511" i="4"/>
  <c r="A511" i="4"/>
  <c r="AE510" i="4"/>
  <c r="AD510" i="4"/>
  <c r="AC510" i="4"/>
  <c r="AB510" i="4"/>
  <c r="W510" i="4"/>
  <c r="V510" i="4"/>
  <c r="U510" i="4"/>
  <c r="T510" i="4"/>
  <c r="S510" i="4"/>
  <c r="R510" i="4"/>
  <c r="Q510" i="4"/>
  <c r="P510" i="4"/>
  <c r="O510" i="4"/>
  <c r="C510" i="4"/>
  <c r="A510" i="4"/>
  <c r="AE509" i="4"/>
  <c r="AD509" i="4"/>
  <c r="AC509" i="4"/>
  <c r="AB509" i="4"/>
  <c r="W509" i="4"/>
  <c r="V509" i="4"/>
  <c r="U509" i="4"/>
  <c r="T509" i="4"/>
  <c r="S509" i="4"/>
  <c r="R509" i="4"/>
  <c r="Q509" i="4"/>
  <c r="P509" i="4"/>
  <c r="O509" i="4"/>
  <c r="C509" i="4"/>
  <c r="A509" i="4"/>
  <c r="AE508" i="4"/>
  <c r="AD508" i="4"/>
  <c r="AC508" i="4"/>
  <c r="AB508" i="4"/>
  <c r="W508" i="4"/>
  <c r="V508" i="4"/>
  <c r="U508" i="4"/>
  <c r="T508" i="4"/>
  <c r="S508" i="4"/>
  <c r="R508" i="4"/>
  <c r="Q508" i="4"/>
  <c r="P508" i="4"/>
  <c r="O508" i="4"/>
  <c r="C508" i="4"/>
  <c r="A508" i="4"/>
  <c r="AE507" i="4"/>
  <c r="AD507" i="4"/>
  <c r="AC507" i="4"/>
  <c r="AB507" i="4"/>
  <c r="W507" i="4"/>
  <c r="V507" i="4"/>
  <c r="U507" i="4"/>
  <c r="T507" i="4"/>
  <c r="S507" i="4"/>
  <c r="R507" i="4"/>
  <c r="Q507" i="4"/>
  <c r="P507" i="4"/>
  <c r="O507" i="4"/>
  <c r="C507" i="4"/>
  <c r="A507" i="4"/>
  <c r="AE506" i="4"/>
  <c r="AD506" i="4"/>
  <c r="AC506" i="4"/>
  <c r="AB506" i="4"/>
  <c r="W506" i="4"/>
  <c r="V506" i="4"/>
  <c r="U506" i="4"/>
  <c r="T506" i="4"/>
  <c r="S506" i="4"/>
  <c r="R506" i="4"/>
  <c r="Q506" i="4"/>
  <c r="P506" i="4"/>
  <c r="O506" i="4"/>
  <c r="C506" i="4"/>
  <c r="A506" i="4"/>
  <c r="AE505" i="4"/>
  <c r="AD505" i="4"/>
  <c r="AC505" i="4"/>
  <c r="AB505" i="4"/>
  <c r="W505" i="4"/>
  <c r="V505" i="4"/>
  <c r="U505" i="4"/>
  <c r="T505" i="4"/>
  <c r="S505" i="4"/>
  <c r="R505" i="4"/>
  <c r="Q505" i="4"/>
  <c r="P505" i="4"/>
  <c r="O505" i="4"/>
  <c r="C505" i="4"/>
  <c r="A505" i="4"/>
  <c r="AE504" i="4"/>
  <c r="AD504" i="4"/>
  <c r="AC504" i="4"/>
  <c r="AB504" i="4"/>
  <c r="W504" i="4"/>
  <c r="V504" i="4"/>
  <c r="U504" i="4"/>
  <c r="T504" i="4"/>
  <c r="S504" i="4"/>
  <c r="R504" i="4"/>
  <c r="Q504" i="4"/>
  <c r="P504" i="4"/>
  <c r="O504" i="4"/>
  <c r="C504" i="4"/>
  <c r="A504" i="4"/>
  <c r="AE503" i="4"/>
  <c r="AD503" i="4"/>
  <c r="AC503" i="4"/>
  <c r="AB503" i="4"/>
  <c r="W503" i="4"/>
  <c r="V503" i="4"/>
  <c r="U503" i="4"/>
  <c r="T503" i="4"/>
  <c r="S503" i="4"/>
  <c r="R503" i="4"/>
  <c r="Q503" i="4"/>
  <c r="P503" i="4"/>
  <c r="O503" i="4"/>
  <c r="C503" i="4"/>
  <c r="A503" i="4"/>
  <c r="AE502" i="4"/>
  <c r="AD502" i="4"/>
  <c r="AC502" i="4"/>
  <c r="AB502" i="4"/>
  <c r="W502" i="4"/>
  <c r="V502" i="4"/>
  <c r="U502" i="4"/>
  <c r="T502" i="4"/>
  <c r="S502" i="4"/>
  <c r="R502" i="4"/>
  <c r="Q502" i="4"/>
  <c r="P502" i="4"/>
  <c r="O502" i="4"/>
  <c r="C502" i="4"/>
  <c r="A502" i="4"/>
  <c r="AE501" i="4"/>
  <c r="AD501" i="4"/>
  <c r="AC501" i="4"/>
  <c r="AB501" i="4"/>
  <c r="W501" i="4"/>
  <c r="V501" i="4"/>
  <c r="U501" i="4"/>
  <c r="T501" i="4"/>
  <c r="S501" i="4"/>
  <c r="R501" i="4"/>
  <c r="Q501" i="4"/>
  <c r="P501" i="4"/>
  <c r="O501" i="4"/>
  <c r="C501" i="4"/>
  <c r="A501" i="4"/>
  <c r="AE500" i="4"/>
  <c r="AD500" i="4"/>
  <c r="AC500" i="4"/>
  <c r="AB500" i="4"/>
  <c r="W500" i="4"/>
  <c r="V500" i="4"/>
  <c r="U500" i="4"/>
  <c r="T500" i="4"/>
  <c r="S500" i="4"/>
  <c r="R500" i="4"/>
  <c r="Q500" i="4"/>
  <c r="P500" i="4"/>
  <c r="O500" i="4"/>
  <c r="C500" i="4"/>
  <c r="A500" i="4"/>
  <c r="AE499" i="4"/>
  <c r="AD499" i="4"/>
  <c r="AC499" i="4"/>
  <c r="AB499" i="4"/>
  <c r="W499" i="4"/>
  <c r="V499" i="4"/>
  <c r="U499" i="4"/>
  <c r="T499" i="4"/>
  <c r="S499" i="4"/>
  <c r="R499" i="4"/>
  <c r="Q499" i="4"/>
  <c r="P499" i="4"/>
  <c r="O499" i="4"/>
  <c r="C499" i="4"/>
  <c r="A499" i="4"/>
  <c r="AE498" i="4"/>
  <c r="AD498" i="4"/>
  <c r="AC498" i="4"/>
  <c r="AB498" i="4"/>
  <c r="W498" i="4"/>
  <c r="V498" i="4"/>
  <c r="U498" i="4"/>
  <c r="T498" i="4"/>
  <c r="S498" i="4"/>
  <c r="R498" i="4"/>
  <c r="Q498" i="4"/>
  <c r="P498" i="4"/>
  <c r="O498" i="4"/>
  <c r="C498" i="4"/>
  <c r="A498" i="4"/>
  <c r="AE497" i="4"/>
  <c r="AD497" i="4"/>
  <c r="AC497" i="4"/>
  <c r="AB497" i="4"/>
  <c r="W497" i="4"/>
  <c r="V497" i="4"/>
  <c r="U497" i="4"/>
  <c r="T497" i="4"/>
  <c r="S497" i="4"/>
  <c r="R497" i="4"/>
  <c r="Q497" i="4"/>
  <c r="P497" i="4"/>
  <c r="O497" i="4"/>
  <c r="C497" i="4"/>
  <c r="A497" i="4"/>
  <c r="AE496" i="4"/>
  <c r="AD496" i="4"/>
  <c r="AC496" i="4"/>
  <c r="AB496" i="4"/>
  <c r="W496" i="4"/>
  <c r="V496" i="4"/>
  <c r="U496" i="4"/>
  <c r="T496" i="4"/>
  <c r="S496" i="4"/>
  <c r="R496" i="4"/>
  <c r="Q496" i="4"/>
  <c r="P496" i="4"/>
  <c r="O496" i="4"/>
  <c r="C496" i="4"/>
  <c r="A496" i="4"/>
  <c r="AE495" i="4"/>
  <c r="AD495" i="4"/>
  <c r="AC495" i="4"/>
  <c r="AB495" i="4"/>
  <c r="W495" i="4"/>
  <c r="V495" i="4"/>
  <c r="U495" i="4"/>
  <c r="T495" i="4"/>
  <c r="S495" i="4"/>
  <c r="R495" i="4"/>
  <c r="Q495" i="4"/>
  <c r="P495" i="4"/>
  <c r="O495" i="4"/>
  <c r="C495" i="4"/>
  <c r="A495" i="4"/>
  <c r="AE494" i="4"/>
  <c r="AD494" i="4"/>
  <c r="AC494" i="4"/>
  <c r="AB494" i="4"/>
  <c r="W494" i="4"/>
  <c r="V494" i="4"/>
  <c r="U494" i="4"/>
  <c r="T494" i="4"/>
  <c r="S494" i="4"/>
  <c r="R494" i="4"/>
  <c r="Q494" i="4"/>
  <c r="P494" i="4"/>
  <c r="O494" i="4"/>
  <c r="C494" i="4"/>
  <c r="A494" i="4"/>
  <c r="AE493" i="4"/>
  <c r="AD493" i="4"/>
  <c r="AC493" i="4"/>
  <c r="AB493" i="4"/>
  <c r="W493" i="4"/>
  <c r="V493" i="4"/>
  <c r="U493" i="4"/>
  <c r="T493" i="4"/>
  <c r="S493" i="4"/>
  <c r="R493" i="4"/>
  <c r="Q493" i="4"/>
  <c r="P493" i="4"/>
  <c r="O493" i="4"/>
  <c r="C493" i="4"/>
  <c r="A493" i="4"/>
  <c r="AE492" i="4"/>
  <c r="AD492" i="4"/>
  <c r="AC492" i="4"/>
  <c r="AB492" i="4"/>
  <c r="W492" i="4"/>
  <c r="V492" i="4"/>
  <c r="U492" i="4"/>
  <c r="T492" i="4"/>
  <c r="S492" i="4"/>
  <c r="R492" i="4"/>
  <c r="Q492" i="4"/>
  <c r="P492" i="4"/>
  <c r="O492" i="4"/>
  <c r="C492" i="4"/>
  <c r="A492" i="4"/>
  <c r="AE491" i="4"/>
  <c r="AD491" i="4"/>
  <c r="AC491" i="4"/>
  <c r="AB491" i="4"/>
  <c r="W491" i="4"/>
  <c r="V491" i="4"/>
  <c r="U491" i="4"/>
  <c r="T491" i="4"/>
  <c r="S491" i="4"/>
  <c r="R491" i="4"/>
  <c r="Q491" i="4"/>
  <c r="P491" i="4"/>
  <c r="O491" i="4"/>
  <c r="C491" i="4"/>
  <c r="A491" i="4"/>
  <c r="AE490" i="4"/>
  <c r="AD490" i="4"/>
  <c r="AC490" i="4"/>
  <c r="AB490" i="4"/>
  <c r="W490" i="4"/>
  <c r="V490" i="4"/>
  <c r="U490" i="4"/>
  <c r="T490" i="4"/>
  <c r="S490" i="4"/>
  <c r="R490" i="4"/>
  <c r="Q490" i="4"/>
  <c r="P490" i="4"/>
  <c r="O490" i="4"/>
  <c r="C490" i="4"/>
  <c r="A490" i="4"/>
  <c r="AE489" i="4"/>
  <c r="AD489" i="4"/>
  <c r="AC489" i="4"/>
  <c r="AB489" i="4"/>
  <c r="W489" i="4"/>
  <c r="V489" i="4"/>
  <c r="U489" i="4"/>
  <c r="T489" i="4"/>
  <c r="S489" i="4"/>
  <c r="R489" i="4"/>
  <c r="Q489" i="4"/>
  <c r="P489" i="4"/>
  <c r="O489" i="4"/>
  <c r="C489" i="4"/>
  <c r="A489" i="4"/>
  <c r="AE488" i="4"/>
  <c r="AD488" i="4"/>
  <c r="AC488" i="4"/>
  <c r="AB488" i="4"/>
  <c r="W488" i="4"/>
  <c r="V488" i="4"/>
  <c r="U488" i="4"/>
  <c r="T488" i="4"/>
  <c r="S488" i="4"/>
  <c r="R488" i="4"/>
  <c r="Q488" i="4"/>
  <c r="P488" i="4"/>
  <c r="O488" i="4"/>
  <c r="C488" i="4"/>
  <c r="A488" i="4"/>
  <c r="AE487" i="4"/>
  <c r="AD487" i="4"/>
  <c r="AC487" i="4"/>
  <c r="AB487" i="4"/>
  <c r="W487" i="4"/>
  <c r="V487" i="4"/>
  <c r="U487" i="4"/>
  <c r="T487" i="4"/>
  <c r="S487" i="4"/>
  <c r="R487" i="4"/>
  <c r="Q487" i="4"/>
  <c r="P487" i="4"/>
  <c r="O487" i="4"/>
  <c r="C487" i="4"/>
  <c r="A487" i="4"/>
  <c r="AE486" i="4"/>
  <c r="AD486" i="4"/>
  <c r="AC486" i="4"/>
  <c r="AB486" i="4"/>
  <c r="W486" i="4"/>
  <c r="V486" i="4"/>
  <c r="U486" i="4"/>
  <c r="T486" i="4"/>
  <c r="S486" i="4"/>
  <c r="R486" i="4"/>
  <c r="Q486" i="4"/>
  <c r="P486" i="4"/>
  <c r="O486" i="4"/>
  <c r="C486" i="4"/>
  <c r="A486" i="4"/>
  <c r="AE485" i="4"/>
  <c r="AD485" i="4"/>
  <c r="AC485" i="4"/>
  <c r="AB485" i="4"/>
  <c r="W485" i="4"/>
  <c r="V485" i="4"/>
  <c r="U485" i="4"/>
  <c r="T485" i="4"/>
  <c r="S485" i="4"/>
  <c r="R485" i="4"/>
  <c r="Q485" i="4"/>
  <c r="P485" i="4"/>
  <c r="O485" i="4"/>
  <c r="C485" i="4"/>
  <c r="A485" i="4"/>
  <c r="AE484" i="4"/>
  <c r="AD484" i="4"/>
  <c r="AC484" i="4"/>
  <c r="AB484" i="4"/>
  <c r="W484" i="4"/>
  <c r="V484" i="4"/>
  <c r="U484" i="4"/>
  <c r="T484" i="4"/>
  <c r="S484" i="4"/>
  <c r="R484" i="4"/>
  <c r="Q484" i="4"/>
  <c r="P484" i="4"/>
  <c r="O484" i="4"/>
  <c r="C484" i="4"/>
  <c r="A484" i="4"/>
  <c r="AE483" i="4"/>
  <c r="AD483" i="4"/>
  <c r="AC483" i="4"/>
  <c r="AB483" i="4"/>
  <c r="W483" i="4"/>
  <c r="V483" i="4"/>
  <c r="U483" i="4"/>
  <c r="T483" i="4"/>
  <c r="S483" i="4"/>
  <c r="R483" i="4"/>
  <c r="Q483" i="4"/>
  <c r="P483" i="4"/>
  <c r="O483" i="4"/>
  <c r="C483" i="4"/>
  <c r="A483" i="4"/>
  <c r="AE482" i="4"/>
  <c r="AD482" i="4"/>
  <c r="AC482" i="4"/>
  <c r="AB482" i="4"/>
  <c r="W482" i="4"/>
  <c r="V482" i="4"/>
  <c r="U482" i="4"/>
  <c r="T482" i="4"/>
  <c r="S482" i="4"/>
  <c r="R482" i="4"/>
  <c r="Q482" i="4"/>
  <c r="P482" i="4"/>
  <c r="O482" i="4"/>
  <c r="C482" i="4"/>
  <c r="A482" i="4"/>
  <c r="AE481" i="4"/>
  <c r="AD481" i="4"/>
  <c r="AC481" i="4"/>
  <c r="AB481" i="4"/>
  <c r="W481" i="4"/>
  <c r="V481" i="4"/>
  <c r="U481" i="4"/>
  <c r="T481" i="4"/>
  <c r="S481" i="4"/>
  <c r="R481" i="4"/>
  <c r="Q481" i="4"/>
  <c r="P481" i="4"/>
  <c r="O481" i="4"/>
  <c r="C481" i="4"/>
  <c r="A481" i="4"/>
  <c r="AE480" i="4"/>
  <c r="AD480" i="4"/>
  <c r="AC480" i="4"/>
  <c r="AB480" i="4"/>
  <c r="W480" i="4"/>
  <c r="V480" i="4"/>
  <c r="U480" i="4"/>
  <c r="T480" i="4"/>
  <c r="S480" i="4"/>
  <c r="R480" i="4"/>
  <c r="Q480" i="4"/>
  <c r="P480" i="4"/>
  <c r="O480" i="4"/>
  <c r="C480" i="4"/>
  <c r="A480" i="4"/>
  <c r="AE479" i="4"/>
  <c r="AD479" i="4"/>
  <c r="AC479" i="4"/>
  <c r="AB479" i="4"/>
  <c r="W479" i="4"/>
  <c r="V479" i="4"/>
  <c r="U479" i="4"/>
  <c r="T479" i="4"/>
  <c r="S479" i="4"/>
  <c r="R479" i="4"/>
  <c r="Q479" i="4"/>
  <c r="P479" i="4"/>
  <c r="O479" i="4"/>
  <c r="C479" i="4"/>
  <c r="A479" i="4"/>
  <c r="AE478" i="4"/>
  <c r="AD478" i="4"/>
  <c r="AC478" i="4"/>
  <c r="AB478" i="4"/>
  <c r="W478" i="4"/>
  <c r="V478" i="4"/>
  <c r="U478" i="4"/>
  <c r="T478" i="4"/>
  <c r="S478" i="4"/>
  <c r="R478" i="4"/>
  <c r="Q478" i="4"/>
  <c r="P478" i="4"/>
  <c r="O478" i="4"/>
  <c r="C478" i="4"/>
  <c r="A478" i="4"/>
  <c r="AE477" i="4"/>
  <c r="AD477" i="4"/>
  <c r="AC477" i="4"/>
  <c r="AB477" i="4"/>
  <c r="W477" i="4"/>
  <c r="V477" i="4"/>
  <c r="U477" i="4"/>
  <c r="T477" i="4"/>
  <c r="S477" i="4"/>
  <c r="R477" i="4"/>
  <c r="Q477" i="4"/>
  <c r="P477" i="4"/>
  <c r="O477" i="4"/>
  <c r="C477" i="4"/>
  <c r="A477" i="4"/>
  <c r="AE476" i="4"/>
  <c r="AD476" i="4"/>
  <c r="AC476" i="4"/>
  <c r="AB476" i="4"/>
  <c r="W476" i="4"/>
  <c r="V476" i="4"/>
  <c r="U476" i="4"/>
  <c r="T476" i="4"/>
  <c r="S476" i="4"/>
  <c r="R476" i="4"/>
  <c r="Q476" i="4"/>
  <c r="P476" i="4"/>
  <c r="O476" i="4"/>
  <c r="C476" i="4"/>
  <c r="A476" i="4"/>
  <c r="AE475" i="4"/>
  <c r="AD475" i="4"/>
  <c r="AC475" i="4"/>
  <c r="AB475" i="4"/>
  <c r="W475" i="4"/>
  <c r="V475" i="4"/>
  <c r="U475" i="4"/>
  <c r="T475" i="4"/>
  <c r="S475" i="4"/>
  <c r="R475" i="4"/>
  <c r="Q475" i="4"/>
  <c r="P475" i="4"/>
  <c r="O475" i="4"/>
  <c r="C475" i="4"/>
  <c r="A475" i="4"/>
  <c r="AE474" i="4"/>
  <c r="AD474" i="4"/>
  <c r="AC474" i="4"/>
  <c r="AB474" i="4"/>
  <c r="W474" i="4"/>
  <c r="V474" i="4"/>
  <c r="U474" i="4"/>
  <c r="T474" i="4"/>
  <c r="S474" i="4"/>
  <c r="R474" i="4"/>
  <c r="Q474" i="4"/>
  <c r="P474" i="4"/>
  <c r="O474" i="4"/>
  <c r="C474" i="4"/>
  <c r="A474" i="4"/>
  <c r="AE473" i="4"/>
  <c r="AD473" i="4"/>
  <c r="AC473" i="4"/>
  <c r="AB473" i="4"/>
  <c r="W473" i="4"/>
  <c r="V473" i="4"/>
  <c r="U473" i="4"/>
  <c r="T473" i="4"/>
  <c r="S473" i="4"/>
  <c r="R473" i="4"/>
  <c r="Q473" i="4"/>
  <c r="P473" i="4"/>
  <c r="O473" i="4"/>
  <c r="C473" i="4"/>
  <c r="A473" i="4"/>
  <c r="AE472" i="4"/>
  <c r="AD472" i="4"/>
  <c r="AC472" i="4"/>
  <c r="AB472" i="4"/>
  <c r="W472" i="4"/>
  <c r="V472" i="4"/>
  <c r="U472" i="4"/>
  <c r="T472" i="4"/>
  <c r="S472" i="4"/>
  <c r="R472" i="4"/>
  <c r="Q472" i="4"/>
  <c r="P472" i="4"/>
  <c r="O472" i="4"/>
  <c r="C472" i="4"/>
  <c r="A472" i="4"/>
  <c r="AE471" i="4"/>
  <c r="AD471" i="4"/>
  <c r="AC471" i="4"/>
  <c r="AB471" i="4"/>
  <c r="W471" i="4"/>
  <c r="V471" i="4"/>
  <c r="U471" i="4"/>
  <c r="T471" i="4"/>
  <c r="S471" i="4"/>
  <c r="R471" i="4"/>
  <c r="Q471" i="4"/>
  <c r="P471" i="4"/>
  <c r="O471" i="4"/>
  <c r="C471" i="4"/>
  <c r="A471" i="4"/>
  <c r="AE470" i="4"/>
  <c r="AD470" i="4"/>
  <c r="AC470" i="4"/>
  <c r="AB470" i="4"/>
  <c r="W470" i="4"/>
  <c r="V470" i="4"/>
  <c r="U470" i="4"/>
  <c r="T470" i="4"/>
  <c r="S470" i="4"/>
  <c r="R470" i="4"/>
  <c r="Q470" i="4"/>
  <c r="P470" i="4"/>
  <c r="O470" i="4"/>
  <c r="C470" i="4"/>
  <c r="A470" i="4"/>
  <c r="AE469" i="4"/>
  <c r="AD469" i="4"/>
  <c r="AC469" i="4"/>
  <c r="AB469" i="4"/>
  <c r="W469" i="4"/>
  <c r="V469" i="4"/>
  <c r="U469" i="4"/>
  <c r="T469" i="4"/>
  <c r="S469" i="4"/>
  <c r="R469" i="4"/>
  <c r="Q469" i="4"/>
  <c r="P469" i="4"/>
  <c r="O469" i="4"/>
  <c r="C469" i="4"/>
  <c r="A469" i="4"/>
  <c r="AE468" i="4"/>
  <c r="AD468" i="4"/>
  <c r="AC468" i="4"/>
  <c r="AB468" i="4"/>
  <c r="W468" i="4"/>
  <c r="V468" i="4"/>
  <c r="U468" i="4"/>
  <c r="T468" i="4"/>
  <c r="S468" i="4"/>
  <c r="R468" i="4"/>
  <c r="Q468" i="4"/>
  <c r="P468" i="4"/>
  <c r="O468" i="4"/>
  <c r="C468" i="4"/>
  <c r="A468" i="4"/>
  <c r="AE467" i="4"/>
  <c r="AD467" i="4"/>
  <c r="AC467" i="4"/>
  <c r="AB467" i="4"/>
  <c r="W467" i="4"/>
  <c r="V467" i="4"/>
  <c r="U467" i="4"/>
  <c r="T467" i="4"/>
  <c r="S467" i="4"/>
  <c r="R467" i="4"/>
  <c r="Q467" i="4"/>
  <c r="P467" i="4"/>
  <c r="O467" i="4"/>
  <c r="C467" i="4"/>
  <c r="A467" i="4"/>
  <c r="AE466" i="4"/>
  <c r="AD466" i="4"/>
  <c r="AC466" i="4"/>
  <c r="AB466" i="4"/>
  <c r="W466" i="4"/>
  <c r="V466" i="4"/>
  <c r="U466" i="4"/>
  <c r="T466" i="4"/>
  <c r="S466" i="4"/>
  <c r="R466" i="4"/>
  <c r="Q466" i="4"/>
  <c r="P466" i="4"/>
  <c r="O466" i="4"/>
  <c r="C466" i="4"/>
  <c r="A466" i="4"/>
  <c r="AE465" i="4"/>
  <c r="AD465" i="4"/>
  <c r="AC465" i="4"/>
  <c r="AB465" i="4"/>
  <c r="W465" i="4"/>
  <c r="V465" i="4"/>
  <c r="U465" i="4"/>
  <c r="T465" i="4"/>
  <c r="S465" i="4"/>
  <c r="R465" i="4"/>
  <c r="Q465" i="4"/>
  <c r="P465" i="4"/>
  <c r="O465" i="4"/>
  <c r="C465" i="4"/>
  <c r="A465" i="4"/>
  <c r="AE464" i="4"/>
  <c r="AD464" i="4"/>
  <c r="AC464" i="4"/>
  <c r="AB464" i="4"/>
  <c r="W464" i="4"/>
  <c r="V464" i="4"/>
  <c r="U464" i="4"/>
  <c r="T464" i="4"/>
  <c r="S464" i="4"/>
  <c r="R464" i="4"/>
  <c r="Q464" i="4"/>
  <c r="P464" i="4"/>
  <c r="O464" i="4"/>
  <c r="C464" i="4"/>
  <c r="A464" i="4"/>
  <c r="AE463" i="4"/>
  <c r="AD463" i="4"/>
  <c r="AC463" i="4"/>
  <c r="AB463" i="4"/>
  <c r="W463" i="4"/>
  <c r="V463" i="4"/>
  <c r="U463" i="4"/>
  <c r="T463" i="4"/>
  <c r="S463" i="4"/>
  <c r="R463" i="4"/>
  <c r="Q463" i="4"/>
  <c r="P463" i="4"/>
  <c r="O463" i="4"/>
  <c r="C463" i="4"/>
  <c r="A463" i="4"/>
  <c r="AE462" i="4"/>
  <c r="AD462" i="4"/>
  <c r="AC462" i="4"/>
  <c r="AB462" i="4"/>
  <c r="W462" i="4"/>
  <c r="V462" i="4"/>
  <c r="U462" i="4"/>
  <c r="T462" i="4"/>
  <c r="S462" i="4"/>
  <c r="R462" i="4"/>
  <c r="Q462" i="4"/>
  <c r="P462" i="4"/>
  <c r="O462" i="4"/>
  <c r="C462" i="4"/>
  <c r="A462" i="4"/>
  <c r="AE461" i="4"/>
  <c r="AD461" i="4"/>
  <c r="AC461" i="4"/>
  <c r="AB461" i="4"/>
  <c r="W461" i="4"/>
  <c r="V461" i="4"/>
  <c r="U461" i="4"/>
  <c r="T461" i="4"/>
  <c r="S461" i="4"/>
  <c r="R461" i="4"/>
  <c r="Q461" i="4"/>
  <c r="P461" i="4"/>
  <c r="O461" i="4"/>
  <c r="C461" i="4"/>
  <c r="A461" i="4"/>
  <c r="AE460" i="4"/>
  <c r="AD460" i="4"/>
  <c r="AC460" i="4"/>
  <c r="AB460" i="4"/>
  <c r="W460" i="4"/>
  <c r="V460" i="4"/>
  <c r="U460" i="4"/>
  <c r="T460" i="4"/>
  <c r="S460" i="4"/>
  <c r="R460" i="4"/>
  <c r="Q460" i="4"/>
  <c r="P460" i="4"/>
  <c r="O460" i="4"/>
  <c r="C460" i="4"/>
  <c r="A460" i="4"/>
  <c r="AE459" i="4"/>
  <c r="AD459" i="4"/>
  <c r="AC459" i="4"/>
  <c r="AB459" i="4"/>
  <c r="W459" i="4"/>
  <c r="V459" i="4"/>
  <c r="U459" i="4"/>
  <c r="T459" i="4"/>
  <c r="S459" i="4"/>
  <c r="R459" i="4"/>
  <c r="Q459" i="4"/>
  <c r="P459" i="4"/>
  <c r="O459" i="4"/>
  <c r="C459" i="4"/>
  <c r="A459" i="4"/>
  <c r="AE458" i="4"/>
  <c r="AD458" i="4"/>
  <c r="AC458" i="4"/>
  <c r="AB458" i="4"/>
  <c r="W458" i="4"/>
  <c r="V458" i="4"/>
  <c r="U458" i="4"/>
  <c r="T458" i="4"/>
  <c r="S458" i="4"/>
  <c r="R458" i="4"/>
  <c r="Q458" i="4"/>
  <c r="P458" i="4"/>
  <c r="O458" i="4"/>
  <c r="C458" i="4"/>
  <c r="A458" i="4"/>
  <c r="AE457" i="4"/>
  <c r="AD457" i="4"/>
  <c r="AC457" i="4"/>
  <c r="AB457" i="4"/>
  <c r="W457" i="4"/>
  <c r="V457" i="4"/>
  <c r="U457" i="4"/>
  <c r="T457" i="4"/>
  <c r="S457" i="4"/>
  <c r="R457" i="4"/>
  <c r="Q457" i="4"/>
  <c r="P457" i="4"/>
  <c r="O457" i="4"/>
  <c r="C457" i="4"/>
  <c r="A457" i="4"/>
  <c r="AE456" i="4"/>
  <c r="AD456" i="4"/>
  <c r="AC456" i="4"/>
  <c r="AB456" i="4"/>
  <c r="W456" i="4"/>
  <c r="V456" i="4"/>
  <c r="U456" i="4"/>
  <c r="T456" i="4"/>
  <c r="S456" i="4"/>
  <c r="R456" i="4"/>
  <c r="Q456" i="4"/>
  <c r="P456" i="4"/>
  <c r="O456" i="4"/>
  <c r="C456" i="4"/>
  <c r="A456" i="4"/>
  <c r="AE455" i="4"/>
  <c r="AD455" i="4"/>
  <c r="AC455" i="4"/>
  <c r="AB455" i="4"/>
  <c r="W455" i="4"/>
  <c r="V455" i="4"/>
  <c r="U455" i="4"/>
  <c r="T455" i="4"/>
  <c r="S455" i="4"/>
  <c r="R455" i="4"/>
  <c r="Q455" i="4"/>
  <c r="P455" i="4"/>
  <c r="O455" i="4"/>
  <c r="C455" i="4"/>
  <c r="A455" i="4"/>
  <c r="AE454" i="4"/>
  <c r="AD454" i="4"/>
  <c r="AC454" i="4"/>
  <c r="AB454" i="4"/>
  <c r="W454" i="4"/>
  <c r="V454" i="4"/>
  <c r="U454" i="4"/>
  <c r="T454" i="4"/>
  <c r="S454" i="4"/>
  <c r="R454" i="4"/>
  <c r="Q454" i="4"/>
  <c r="P454" i="4"/>
  <c r="O454" i="4"/>
  <c r="C454" i="4"/>
  <c r="A454" i="4"/>
  <c r="AE453" i="4"/>
  <c r="AD453" i="4"/>
  <c r="AC453" i="4"/>
  <c r="AB453" i="4"/>
  <c r="W453" i="4"/>
  <c r="V453" i="4"/>
  <c r="U453" i="4"/>
  <c r="T453" i="4"/>
  <c r="S453" i="4"/>
  <c r="R453" i="4"/>
  <c r="Q453" i="4"/>
  <c r="P453" i="4"/>
  <c r="O453" i="4"/>
  <c r="C453" i="4"/>
  <c r="A453" i="4"/>
  <c r="AE452" i="4"/>
  <c r="AD452" i="4"/>
  <c r="AC452" i="4"/>
  <c r="AB452" i="4"/>
  <c r="W452" i="4"/>
  <c r="V452" i="4"/>
  <c r="U452" i="4"/>
  <c r="T452" i="4"/>
  <c r="S452" i="4"/>
  <c r="R452" i="4"/>
  <c r="Q452" i="4"/>
  <c r="P452" i="4"/>
  <c r="O452" i="4"/>
  <c r="C452" i="4"/>
  <c r="A452" i="4"/>
  <c r="AE451" i="4"/>
  <c r="AD451" i="4"/>
  <c r="AC451" i="4"/>
  <c r="AB451" i="4"/>
  <c r="W451" i="4"/>
  <c r="V451" i="4"/>
  <c r="U451" i="4"/>
  <c r="T451" i="4"/>
  <c r="S451" i="4"/>
  <c r="R451" i="4"/>
  <c r="Q451" i="4"/>
  <c r="P451" i="4"/>
  <c r="O451" i="4"/>
  <c r="C451" i="4"/>
  <c r="A451" i="4"/>
  <c r="AE450" i="4"/>
  <c r="AD450" i="4"/>
  <c r="AC450" i="4"/>
  <c r="AB450" i="4"/>
  <c r="W450" i="4"/>
  <c r="V450" i="4"/>
  <c r="U450" i="4"/>
  <c r="T450" i="4"/>
  <c r="S450" i="4"/>
  <c r="R450" i="4"/>
  <c r="Q450" i="4"/>
  <c r="P450" i="4"/>
  <c r="O450" i="4"/>
  <c r="C450" i="4"/>
  <c r="A450" i="4"/>
  <c r="AE449" i="4"/>
  <c r="AD449" i="4"/>
  <c r="AC449" i="4"/>
  <c r="AB449" i="4"/>
  <c r="W449" i="4"/>
  <c r="V449" i="4"/>
  <c r="U449" i="4"/>
  <c r="T449" i="4"/>
  <c r="S449" i="4"/>
  <c r="R449" i="4"/>
  <c r="Q449" i="4"/>
  <c r="P449" i="4"/>
  <c r="O449" i="4"/>
  <c r="C449" i="4"/>
  <c r="A449" i="4"/>
  <c r="AE448" i="4"/>
  <c r="AD448" i="4"/>
  <c r="AC448" i="4"/>
  <c r="AB448" i="4"/>
  <c r="W448" i="4"/>
  <c r="V448" i="4"/>
  <c r="U448" i="4"/>
  <c r="T448" i="4"/>
  <c r="S448" i="4"/>
  <c r="R448" i="4"/>
  <c r="Q448" i="4"/>
  <c r="P448" i="4"/>
  <c r="O448" i="4"/>
  <c r="C448" i="4"/>
  <c r="A448" i="4"/>
  <c r="AE447" i="4"/>
  <c r="AD447" i="4"/>
  <c r="AC447" i="4"/>
  <c r="AB447" i="4"/>
  <c r="W447" i="4"/>
  <c r="V447" i="4"/>
  <c r="U447" i="4"/>
  <c r="T447" i="4"/>
  <c r="S447" i="4"/>
  <c r="R447" i="4"/>
  <c r="Q447" i="4"/>
  <c r="P447" i="4"/>
  <c r="O447" i="4"/>
  <c r="C447" i="4"/>
  <c r="A447" i="4"/>
  <c r="AE446" i="4"/>
  <c r="AD446" i="4"/>
  <c r="AC446" i="4"/>
  <c r="AB446" i="4"/>
  <c r="W446" i="4"/>
  <c r="V446" i="4"/>
  <c r="U446" i="4"/>
  <c r="T446" i="4"/>
  <c r="S446" i="4"/>
  <c r="R446" i="4"/>
  <c r="Q446" i="4"/>
  <c r="P446" i="4"/>
  <c r="O446" i="4"/>
  <c r="C446" i="4"/>
  <c r="A446" i="4"/>
  <c r="AE445" i="4"/>
  <c r="AD445" i="4"/>
  <c r="AC445" i="4"/>
  <c r="AB445" i="4"/>
  <c r="W445" i="4"/>
  <c r="V445" i="4"/>
  <c r="U445" i="4"/>
  <c r="T445" i="4"/>
  <c r="S445" i="4"/>
  <c r="R445" i="4"/>
  <c r="Q445" i="4"/>
  <c r="P445" i="4"/>
  <c r="O445" i="4"/>
  <c r="C445" i="4"/>
  <c r="A445" i="4"/>
  <c r="AE444" i="4"/>
  <c r="AD444" i="4"/>
  <c r="AC444" i="4"/>
  <c r="AB444" i="4"/>
  <c r="W444" i="4"/>
  <c r="V444" i="4"/>
  <c r="U444" i="4"/>
  <c r="T444" i="4"/>
  <c r="S444" i="4"/>
  <c r="R444" i="4"/>
  <c r="Q444" i="4"/>
  <c r="P444" i="4"/>
  <c r="O444" i="4"/>
  <c r="C444" i="4"/>
  <c r="A444" i="4"/>
  <c r="AE443" i="4"/>
  <c r="AD443" i="4"/>
  <c r="AC443" i="4"/>
  <c r="AB443" i="4"/>
  <c r="W443" i="4"/>
  <c r="V443" i="4"/>
  <c r="U443" i="4"/>
  <c r="T443" i="4"/>
  <c r="S443" i="4"/>
  <c r="R443" i="4"/>
  <c r="Q443" i="4"/>
  <c r="P443" i="4"/>
  <c r="O443" i="4"/>
  <c r="C443" i="4"/>
  <c r="A443" i="4"/>
  <c r="AE442" i="4"/>
  <c r="AD442" i="4"/>
  <c r="AC442" i="4"/>
  <c r="AB442" i="4"/>
  <c r="W442" i="4"/>
  <c r="V442" i="4"/>
  <c r="U442" i="4"/>
  <c r="T442" i="4"/>
  <c r="S442" i="4"/>
  <c r="R442" i="4"/>
  <c r="Q442" i="4"/>
  <c r="P442" i="4"/>
  <c r="O442" i="4"/>
  <c r="C442" i="4"/>
  <c r="A442" i="4"/>
  <c r="AE441" i="4"/>
  <c r="AD441" i="4"/>
  <c r="AC441" i="4"/>
  <c r="AB441" i="4"/>
  <c r="W441" i="4"/>
  <c r="V441" i="4"/>
  <c r="U441" i="4"/>
  <c r="T441" i="4"/>
  <c r="S441" i="4"/>
  <c r="R441" i="4"/>
  <c r="Q441" i="4"/>
  <c r="P441" i="4"/>
  <c r="O441" i="4"/>
  <c r="C441" i="4"/>
  <c r="A441" i="4"/>
  <c r="AE440" i="4"/>
  <c r="AD440" i="4"/>
  <c r="AC440" i="4"/>
  <c r="AB440" i="4"/>
  <c r="W440" i="4"/>
  <c r="V440" i="4"/>
  <c r="U440" i="4"/>
  <c r="T440" i="4"/>
  <c r="S440" i="4"/>
  <c r="R440" i="4"/>
  <c r="Q440" i="4"/>
  <c r="P440" i="4"/>
  <c r="O440" i="4"/>
  <c r="C440" i="4"/>
  <c r="A440" i="4"/>
  <c r="AE439" i="4"/>
  <c r="AD439" i="4"/>
  <c r="AC439" i="4"/>
  <c r="AB439" i="4"/>
  <c r="W439" i="4"/>
  <c r="V439" i="4"/>
  <c r="U439" i="4"/>
  <c r="T439" i="4"/>
  <c r="S439" i="4"/>
  <c r="R439" i="4"/>
  <c r="Q439" i="4"/>
  <c r="P439" i="4"/>
  <c r="O439" i="4"/>
  <c r="C439" i="4"/>
  <c r="A439" i="4"/>
  <c r="AE438" i="4"/>
  <c r="AD438" i="4"/>
  <c r="AC438" i="4"/>
  <c r="AB438" i="4"/>
  <c r="W438" i="4"/>
  <c r="V438" i="4"/>
  <c r="U438" i="4"/>
  <c r="T438" i="4"/>
  <c r="S438" i="4"/>
  <c r="R438" i="4"/>
  <c r="Q438" i="4"/>
  <c r="P438" i="4"/>
  <c r="O438" i="4"/>
  <c r="C438" i="4"/>
  <c r="A438" i="4"/>
  <c r="AE437" i="4"/>
  <c r="AD437" i="4"/>
  <c r="AC437" i="4"/>
  <c r="AB437" i="4"/>
  <c r="W437" i="4"/>
  <c r="V437" i="4"/>
  <c r="U437" i="4"/>
  <c r="T437" i="4"/>
  <c r="S437" i="4"/>
  <c r="R437" i="4"/>
  <c r="Q437" i="4"/>
  <c r="P437" i="4"/>
  <c r="O437" i="4"/>
  <c r="C437" i="4"/>
  <c r="A437" i="4"/>
  <c r="AE436" i="4"/>
  <c r="AD436" i="4"/>
  <c r="AC436" i="4"/>
  <c r="AB436" i="4"/>
  <c r="W436" i="4"/>
  <c r="V436" i="4"/>
  <c r="U436" i="4"/>
  <c r="T436" i="4"/>
  <c r="S436" i="4"/>
  <c r="R436" i="4"/>
  <c r="Q436" i="4"/>
  <c r="P436" i="4"/>
  <c r="O436" i="4"/>
  <c r="C436" i="4"/>
  <c r="A436" i="4"/>
  <c r="AE435" i="4"/>
  <c r="AD435" i="4"/>
  <c r="AC435" i="4"/>
  <c r="AB435" i="4"/>
  <c r="W435" i="4"/>
  <c r="V435" i="4"/>
  <c r="U435" i="4"/>
  <c r="T435" i="4"/>
  <c r="S435" i="4"/>
  <c r="R435" i="4"/>
  <c r="Q435" i="4"/>
  <c r="P435" i="4"/>
  <c r="O435" i="4"/>
  <c r="C435" i="4"/>
  <c r="A435" i="4"/>
  <c r="AE434" i="4"/>
  <c r="AD434" i="4"/>
  <c r="AC434" i="4"/>
  <c r="AB434" i="4"/>
  <c r="W434" i="4"/>
  <c r="V434" i="4"/>
  <c r="U434" i="4"/>
  <c r="T434" i="4"/>
  <c r="S434" i="4"/>
  <c r="R434" i="4"/>
  <c r="Q434" i="4"/>
  <c r="P434" i="4"/>
  <c r="O434" i="4"/>
  <c r="C434" i="4"/>
  <c r="A434" i="4"/>
  <c r="AE433" i="4"/>
  <c r="AD433" i="4"/>
  <c r="AC433" i="4"/>
  <c r="AB433" i="4"/>
  <c r="W433" i="4"/>
  <c r="V433" i="4"/>
  <c r="U433" i="4"/>
  <c r="T433" i="4"/>
  <c r="S433" i="4"/>
  <c r="R433" i="4"/>
  <c r="Q433" i="4"/>
  <c r="P433" i="4"/>
  <c r="O433" i="4"/>
  <c r="C433" i="4"/>
  <c r="A433" i="4"/>
  <c r="AE432" i="4"/>
  <c r="AD432" i="4"/>
  <c r="AC432" i="4"/>
  <c r="AB432" i="4"/>
  <c r="W432" i="4"/>
  <c r="V432" i="4"/>
  <c r="U432" i="4"/>
  <c r="T432" i="4"/>
  <c r="S432" i="4"/>
  <c r="R432" i="4"/>
  <c r="Q432" i="4"/>
  <c r="P432" i="4"/>
  <c r="O432" i="4"/>
  <c r="C432" i="4"/>
  <c r="A432" i="4"/>
  <c r="AE431" i="4"/>
  <c r="AD431" i="4"/>
  <c r="AC431" i="4"/>
  <c r="AB431" i="4"/>
  <c r="W431" i="4"/>
  <c r="V431" i="4"/>
  <c r="U431" i="4"/>
  <c r="T431" i="4"/>
  <c r="S431" i="4"/>
  <c r="R431" i="4"/>
  <c r="Q431" i="4"/>
  <c r="P431" i="4"/>
  <c r="O431" i="4"/>
  <c r="C431" i="4"/>
  <c r="A431" i="4"/>
  <c r="AE430" i="4"/>
  <c r="AD430" i="4"/>
  <c r="AC430" i="4"/>
  <c r="AB430" i="4"/>
  <c r="W430" i="4"/>
  <c r="V430" i="4"/>
  <c r="U430" i="4"/>
  <c r="T430" i="4"/>
  <c r="S430" i="4"/>
  <c r="R430" i="4"/>
  <c r="Q430" i="4"/>
  <c r="P430" i="4"/>
  <c r="O430" i="4"/>
  <c r="C430" i="4"/>
  <c r="A430" i="4"/>
  <c r="AE429" i="4"/>
  <c r="AD429" i="4"/>
  <c r="AC429" i="4"/>
  <c r="AB429" i="4"/>
  <c r="W429" i="4"/>
  <c r="V429" i="4"/>
  <c r="U429" i="4"/>
  <c r="T429" i="4"/>
  <c r="S429" i="4"/>
  <c r="R429" i="4"/>
  <c r="Q429" i="4"/>
  <c r="P429" i="4"/>
  <c r="O429" i="4"/>
  <c r="C429" i="4"/>
  <c r="A429" i="4"/>
  <c r="AE428" i="4"/>
  <c r="AD428" i="4"/>
  <c r="AC428" i="4"/>
  <c r="AB428" i="4"/>
  <c r="W428" i="4"/>
  <c r="V428" i="4"/>
  <c r="U428" i="4"/>
  <c r="T428" i="4"/>
  <c r="S428" i="4"/>
  <c r="R428" i="4"/>
  <c r="Q428" i="4"/>
  <c r="P428" i="4"/>
  <c r="O428" i="4"/>
  <c r="C428" i="4"/>
  <c r="A428" i="4"/>
  <c r="AE427" i="4"/>
  <c r="AD427" i="4"/>
  <c r="AC427" i="4"/>
  <c r="AB427" i="4"/>
  <c r="W427" i="4"/>
  <c r="V427" i="4"/>
  <c r="U427" i="4"/>
  <c r="T427" i="4"/>
  <c r="S427" i="4"/>
  <c r="R427" i="4"/>
  <c r="Q427" i="4"/>
  <c r="P427" i="4"/>
  <c r="O427" i="4"/>
  <c r="C427" i="4"/>
  <c r="A427" i="4"/>
  <c r="AE426" i="4"/>
  <c r="AD426" i="4"/>
  <c r="AC426" i="4"/>
  <c r="AB426" i="4"/>
  <c r="W426" i="4"/>
  <c r="V426" i="4"/>
  <c r="U426" i="4"/>
  <c r="T426" i="4"/>
  <c r="S426" i="4"/>
  <c r="R426" i="4"/>
  <c r="Q426" i="4"/>
  <c r="P426" i="4"/>
  <c r="O426" i="4"/>
  <c r="C426" i="4"/>
  <c r="A426" i="4"/>
  <c r="AE425" i="4"/>
  <c r="AD425" i="4"/>
  <c r="AC425" i="4"/>
  <c r="AB425" i="4"/>
  <c r="W425" i="4"/>
  <c r="V425" i="4"/>
  <c r="U425" i="4"/>
  <c r="T425" i="4"/>
  <c r="S425" i="4"/>
  <c r="R425" i="4"/>
  <c r="Q425" i="4"/>
  <c r="P425" i="4"/>
  <c r="O425" i="4"/>
  <c r="C425" i="4"/>
  <c r="A425" i="4"/>
  <c r="AE424" i="4"/>
  <c r="AD424" i="4"/>
  <c r="AC424" i="4"/>
  <c r="AB424" i="4"/>
  <c r="W424" i="4"/>
  <c r="V424" i="4"/>
  <c r="U424" i="4"/>
  <c r="T424" i="4"/>
  <c r="S424" i="4"/>
  <c r="R424" i="4"/>
  <c r="Q424" i="4"/>
  <c r="P424" i="4"/>
  <c r="O424" i="4"/>
  <c r="C424" i="4"/>
  <c r="A424" i="4"/>
  <c r="AE423" i="4"/>
  <c r="AD423" i="4"/>
  <c r="AC423" i="4"/>
  <c r="AB423" i="4"/>
  <c r="W423" i="4"/>
  <c r="V423" i="4"/>
  <c r="U423" i="4"/>
  <c r="T423" i="4"/>
  <c r="S423" i="4"/>
  <c r="R423" i="4"/>
  <c r="Q423" i="4"/>
  <c r="P423" i="4"/>
  <c r="O423" i="4"/>
  <c r="C423" i="4"/>
  <c r="A423" i="4"/>
  <c r="AE422" i="4"/>
  <c r="AD422" i="4"/>
  <c r="AC422" i="4"/>
  <c r="AB422" i="4"/>
  <c r="W422" i="4"/>
  <c r="V422" i="4"/>
  <c r="U422" i="4"/>
  <c r="T422" i="4"/>
  <c r="S422" i="4"/>
  <c r="R422" i="4"/>
  <c r="Q422" i="4"/>
  <c r="P422" i="4"/>
  <c r="O422" i="4"/>
  <c r="C422" i="4"/>
  <c r="A422" i="4"/>
  <c r="AE421" i="4"/>
  <c r="AD421" i="4"/>
  <c r="AC421" i="4"/>
  <c r="AB421" i="4"/>
  <c r="W421" i="4"/>
  <c r="V421" i="4"/>
  <c r="U421" i="4"/>
  <c r="T421" i="4"/>
  <c r="S421" i="4"/>
  <c r="R421" i="4"/>
  <c r="Q421" i="4"/>
  <c r="P421" i="4"/>
  <c r="O421" i="4"/>
  <c r="C421" i="4"/>
  <c r="A421" i="4"/>
  <c r="AE420" i="4"/>
  <c r="AD420" i="4"/>
  <c r="AC420" i="4"/>
  <c r="AB420" i="4"/>
  <c r="W420" i="4"/>
  <c r="V420" i="4"/>
  <c r="U420" i="4"/>
  <c r="T420" i="4"/>
  <c r="S420" i="4"/>
  <c r="R420" i="4"/>
  <c r="Q420" i="4"/>
  <c r="P420" i="4"/>
  <c r="O420" i="4"/>
  <c r="C420" i="4"/>
  <c r="A420" i="4"/>
  <c r="AE419" i="4"/>
  <c r="AD419" i="4"/>
  <c r="AC419" i="4"/>
  <c r="AB419" i="4"/>
  <c r="W419" i="4"/>
  <c r="V419" i="4"/>
  <c r="U419" i="4"/>
  <c r="T419" i="4"/>
  <c r="S419" i="4"/>
  <c r="R419" i="4"/>
  <c r="Q419" i="4"/>
  <c r="P419" i="4"/>
  <c r="O419" i="4"/>
  <c r="C419" i="4"/>
  <c r="A419" i="4"/>
  <c r="AE418" i="4"/>
  <c r="AD418" i="4"/>
  <c r="AC418" i="4"/>
  <c r="AB418" i="4"/>
  <c r="W418" i="4"/>
  <c r="V418" i="4"/>
  <c r="U418" i="4"/>
  <c r="T418" i="4"/>
  <c r="S418" i="4"/>
  <c r="R418" i="4"/>
  <c r="Q418" i="4"/>
  <c r="P418" i="4"/>
  <c r="O418" i="4"/>
  <c r="C418" i="4"/>
  <c r="A418" i="4"/>
  <c r="AE417" i="4"/>
  <c r="AD417" i="4"/>
  <c r="AC417" i="4"/>
  <c r="AB417" i="4"/>
  <c r="W417" i="4"/>
  <c r="V417" i="4"/>
  <c r="U417" i="4"/>
  <c r="T417" i="4"/>
  <c r="S417" i="4"/>
  <c r="R417" i="4"/>
  <c r="Q417" i="4"/>
  <c r="P417" i="4"/>
  <c r="O417" i="4"/>
  <c r="C417" i="4"/>
  <c r="A417" i="4"/>
  <c r="AE416" i="4"/>
  <c r="AD416" i="4"/>
  <c r="AC416" i="4"/>
  <c r="AB416" i="4"/>
  <c r="W416" i="4"/>
  <c r="V416" i="4"/>
  <c r="U416" i="4"/>
  <c r="T416" i="4"/>
  <c r="S416" i="4"/>
  <c r="R416" i="4"/>
  <c r="Q416" i="4"/>
  <c r="P416" i="4"/>
  <c r="O416" i="4"/>
  <c r="C416" i="4"/>
  <c r="A416" i="4"/>
  <c r="AE415" i="4"/>
  <c r="AD415" i="4"/>
  <c r="AC415" i="4"/>
  <c r="AB415" i="4"/>
  <c r="W415" i="4"/>
  <c r="V415" i="4"/>
  <c r="U415" i="4"/>
  <c r="T415" i="4"/>
  <c r="S415" i="4"/>
  <c r="R415" i="4"/>
  <c r="Q415" i="4"/>
  <c r="P415" i="4"/>
  <c r="O415" i="4"/>
  <c r="C415" i="4"/>
  <c r="A415" i="4"/>
  <c r="AE414" i="4"/>
  <c r="AD414" i="4"/>
  <c r="AC414" i="4"/>
  <c r="AB414" i="4"/>
  <c r="W414" i="4"/>
  <c r="V414" i="4"/>
  <c r="U414" i="4"/>
  <c r="T414" i="4"/>
  <c r="S414" i="4"/>
  <c r="R414" i="4"/>
  <c r="Q414" i="4"/>
  <c r="P414" i="4"/>
  <c r="O414" i="4"/>
  <c r="C414" i="4"/>
  <c r="A414" i="4"/>
  <c r="AE413" i="4"/>
  <c r="AD413" i="4"/>
  <c r="AC413" i="4"/>
  <c r="AB413" i="4"/>
  <c r="W413" i="4"/>
  <c r="V413" i="4"/>
  <c r="U413" i="4"/>
  <c r="T413" i="4"/>
  <c r="S413" i="4"/>
  <c r="R413" i="4"/>
  <c r="Q413" i="4"/>
  <c r="P413" i="4"/>
  <c r="O413" i="4"/>
  <c r="C413" i="4"/>
  <c r="A413" i="4"/>
  <c r="AE412" i="4"/>
  <c r="AD412" i="4"/>
  <c r="AC412" i="4"/>
  <c r="AB412" i="4"/>
  <c r="W412" i="4"/>
  <c r="V412" i="4"/>
  <c r="U412" i="4"/>
  <c r="T412" i="4"/>
  <c r="S412" i="4"/>
  <c r="R412" i="4"/>
  <c r="Q412" i="4"/>
  <c r="P412" i="4"/>
  <c r="O412" i="4"/>
  <c r="C412" i="4"/>
  <c r="A412" i="4"/>
  <c r="AE411" i="4"/>
  <c r="AD411" i="4"/>
  <c r="AC411" i="4"/>
  <c r="AB411" i="4"/>
  <c r="W411" i="4"/>
  <c r="V411" i="4"/>
  <c r="U411" i="4"/>
  <c r="T411" i="4"/>
  <c r="S411" i="4"/>
  <c r="R411" i="4"/>
  <c r="Q411" i="4"/>
  <c r="P411" i="4"/>
  <c r="O411" i="4"/>
  <c r="C411" i="4"/>
  <c r="A411" i="4"/>
  <c r="AE410" i="4"/>
  <c r="AD410" i="4"/>
  <c r="AC410" i="4"/>
  <c r="AB410" i="4"/>
  <c r="W410" i="4"/>
  <c r="V410" i="4"/>
  <c r="U410" i="4"/>
  <c r="T410" i="4"/>
  <c r="S410" i="4"/>
  <c r="R410" i="4"/>
  <c r="Q410" i="4"/>
  <c r="P410" i="4"/>
  <c r="O410" i="4"/>
  <c r="C410" i="4"/>
  <c r="A410" i="4"/>
  <c r="AE409" i="4"/>
  <c r="AD409" i="4"/>
  <c r="AC409" i="4"/>
  <c r="AB409" i="4"/>
  <c r="W409" i="4"/>
  <c r="V409" i="4"/>
  <c r="U409" i="4"/>
  <c r="T409" i="4"/>
  <c r="S409" i="4"/>
  <c r="R409" i="4"/>
  <c r="Q409" i="4"/>
  <c r="P409" i="4"/>
  <c r="O409" i="4"/>
  <c r="C409" i="4"/>
  <c r="A409" i="4"/>
  <c r="AE408" i="4"/>
  <c r="AD408" i="4"/>
  <c r="AC408" i="4"/>
  <c r="AB408" i="4"/>
  <c r="W408" i="4"/>
  <c r="V408" i="4"/>
  <c r="U408" i="4"/>
  <c r="T408" i="4"/>
  <c r="S408" i="4"/>
  <c r="R408" i="4"/>
  <c r="Q408" i="4"/>
  <c r="P408" i="4"/>
  <c r="O408" i="4"/>
  <c r="C408" i="4"/>
  <c r="A408" i="4"/>
  <c r="AE407" i="4"/>
  <c r="AD407" i="4"/>
  <c r="AC407" i="4"/>
  <c r="AB407" i="4"/>
  <c r="W407" i="4"/>
  <c r="V407" i="4"/>
  <c r="U407" i="4"/>
  <c r="T407" i="4"/>
  <c r="S407" i="4"/>
  <c r="R407" i="4"/>
  <c r="Q407" i="4"/>
  <c r="P407" i="4"/>
  <c r="O407" i="4"/>
  <c r="C407" i="4"/>
  <c r="A407" i="4"/>
  <c r="AE406" i="4"/>
  <c r="AD406" i="4"/>
  <c r="AC406" i="4"/>
  <c r="AB406" i="4"/>
  <c r="W406" i="4"/>
  <c r="V406" i="4"/>
  <c r="U406" i="4"/>
  <c r="T406" i="4"/>
  <c r="S406" i="4"/>
  <c r="R406" i="4"/>
  <c r="Q406" i="4"/>
  <c r="P406" i="4"/>
  <c r="O406" i="4"/>
  <c r="C406" i="4"/>
  <c r="A406" i="4"/>
  <c r="AE405" i="4"/>
  <c r="AD405" i="4"/>
  <c r="AC405" i="4"/>
  <c r="AB405" i="4"/>
  <c r="W405" i="4"/>
  <c r="V405" i="4"/>
  <c r="U405" i="4"/>
  <c r="T405" i="4"/>
  <c r="S405" i="4"/>
  <c r="R405" i="4"/>
  <c r="Q405" i="4"/>
  <c r="P405" i="4"/>
  <c r="O405" i="4"/>
  <c r="C405" i="4"/>
  <c r="A405" i="4"/>
  <c r="AE404" i="4"/>
  <c r="AD404" i="4"/>
  <c r="AC404" i="4"/>
  <c r="AB404" i="4"/>
  <c r="W404" i="4"/>
  <c r="V404" i="4"/>
  <c r="U404" i="4"/>
  <c r="T404" i="4"/>
  <c r="S404" i="4"/>
  <c r="R404" i="4"/>
  <c r="Q404" i="4"/>
  <c r="P404" i="4"/>
  <c r="O404" i="4"/>
  <c r="C404" i="4"/>
  <c r="A404" i="4"/>
  <c r="AE403" i="4"/>
  <c r="AD403" i="4"/>
  <c r="AC403" i="4"/>
  <c r="AB403" i="4"/>
  <c r="W403" i="4"/>
  <c r="V403" i="4"/>
  <c r="U403" i="4"/>
  <c r="T403" i="4"/>
  <c r="S403" i="4"/>
  <c r="R403" i="4"/>
  <c r="Q403" i="4"/>
  <c r="P403" i="4"/>
  <c r="O403" i="4"/>
  <c r="C403" i="4"/>
  <c r="A403" i="4"/>
  <c r="AE402" i="4"/>
  <c r="AD402" i="4"/>
  <c r="AC402" i="4"/>
  <c r="AB402" i="4"/>
  <c r="W402" i="4"/>
  <c r="V402" i="4"/>
  <c r="U402" i="4"/>
  <c r="T402" i="4"/>
  <c r="S402" i="4"/>
  <c r="R402" i="4"/>
  <c r="Q402" i="4"/>
  <c r="P402" i="4"/>
  <c r="O402" i="4"/>
  <c r="C402" i="4"/>
  <c r="A402" i="4"/>
  <c r="AE401" i="4"/>
  <c r="AD401" i="4"/>
  <c r="AC401" i="4"/>
  <c r="AB401" i="4"/>
  <c r="W401" i="4"/>
  <c r="V401" i="4"/>
  <c r="U401" i="4"/>
  <c r="T401" i="4"/>
  <c r="S401" i="4"/>
  <c r="R401" i="4"/>
  <c r="Q401" i="4"/>
  <c r="P401" i="4"/>
  <c r="O401" i="4"/>
  <c r="C401" i="4"/>
  <c r="A401" i="4"/>
  <c r="AE400" i="4"/>
  <c r="AD400" i="4"/>
  <c r="AC400" i="4"/>
  <c r="AB400" i="4"/>
  <c r="W400" i="4"/>
  <c r="V400" i="4"/>
  <c r="U400" i="4"/>
  <c r="T400" i="4"/>
  <c r="S400" i="4"/>
  <c r="R400" i="4"/>
  <c r="Q400" i="4"/>
  <c r="P400" i="4"/>
  <c r="O400" i="4"/>
  <c r="C400" i="4"/>
  <c r="A400" i="4"/>
  <c r="AE399" i="4"/>
  <c r="AD399" i="4"/>
  <c r="AC399" i="4"/>
  <c r="AB399" i="4"/>
  <c r="W399" i="4"/>
  <c r="V399" i="4"/>
  <c r="U399" i="4"/>
  <c r="T399" i="4"/>
  <c r="S399" i="4"/>
  <c r="R399" i="4"/>
  <c r="Q399" i="4"/>
  <c r="P399" i="4"/>
  <c r="O399" i="4"/>
  <c r="C399" i="4"/>
  <c r="A399" i="4"/>
  <c r="AE398" i="4"/>
  <c r="AD398" i="4"/>
  <c r="AC398" i="4"/>
  <c r="AB398" i="4"/>
  <c r="W398" i="4"/>
  <c r="V398" i="4"/>
  <c r="U398" i="4"/>
  <c r="T398" i="4"/>
  <c r="S398" i="4"/>
  <c r="R398" i="4"/>
  <c r="Q398" i="4"/>
  <c r="P398" i="4"/>
  <c r="O398" i="4"/>
  <c r="C398" i="4"/>
  <c r="A398" i="4"/>
  <c r="AE397" i="4"/>
  <c r="AD397" i="4"/>
  <c r="AC397" i="4"/>
  <c r="AB397" i="4"/>
  <c r="W397" i="4"/>
  <c r="V397" i="4"/>
  <c r="U397" i="4"/>
  <c r="T397" i="4"/>
  <c r="S397" i="4"/>
  <c r="R397" i="4"/>
  <c r="Q397" i="4"/>
  <c r="P397" i="4"/>
  <c r="O397" i="4"/>
  <c r="C397" i="4"/>
  <c r="A397" i="4"/>
  <c r="AE396" i="4"/>
  <c r="AD396" i="4"/>
  <c r="AC396" i="4"/>
  <c r="AB396" i="4"/>
  <c r="W396" i="4"/>
  <c r="V396" i="4"/>
  <c r="U396" i="4"/>
  <c r="T396" i="4"/>
  <c r="S396" i="4"/>
  <c r="R396" i="4"/>
  <c r="Q396" i="4"/>
  <c r="P396" i="4"/>
  <c r="O396" i="4"/>
  <c r="C396" i="4"/>
  <c r="A396" i="4"/>
  <c r="AE395" i="4"/>
  <c r="AD395" i="4"/>
  <c r="AC395" i="4"/>
  <c r="AB395" i="4"/>
  <c r="W395" i="4"/>
  <c r="V395" i="4"/>
  <c r="U395" i="4"/>
  <c r="T395" i="4"/>
  <c r="S395" i="4"/>
  <c r="R395" i="4"/>
  <c r="Q395" i="4"/>
  <c r="P395" i="4"/>
  <c r="O395" i="4"/>
  <c r="C395" i="4"/>
  <c r="A395" i="4"/>
  <c r="AE394" i="4"/>
  <c r="AD394" i="4"/>
  <c r="AC394" i="4"/>
  <c r="AB394" i="4"/>
  <c r="W394" i="4"/>
  <c r="V394" i="4"/>
  <c r="U394" i="4"/>
  <c r="T394" i="4"/>
  <c r="S394" i="4"/>
  <c r="R394" i="4"/>
  <c r="Q394" i="4"/>
  <c r="P394" i="4"/>
  <c r="O394" i="4"/>
  <c r="C394" i="4"/>
  <c r="A394" i="4"/>
  <c r="AE393" i="4"/>
  <c r="AD393" i="4"/>
  <c r="AC393" i="4"/>
  <c r="AB393" i="4"/>
  <c r="W393" i="4"/>
  <c r="V393" i="4"/>
  <c r="U393" i="4"/>
  <c r="T393" i="4"/>
  <c r="S393" i="4"/>
  <c r="R393" i="4"/>
  <c r="Q393" i="4"/>
  <c r="P393" i="4"/>
  <c r="O393" i="4"/>
  <c r="C393" i="4"/>
  <c r="A393" i="4"/>
  <c r="AE392" i="4"/>
  <c r="AD392" i="4"/>
  <c r="AC392" i="4"/>
  <c r="AB392" i="4"/>
  <c r="W392" i="4"/>
  <c r="V392" i="4"/>
  <c r="U392" i="4"/>
  <c r="T392" i="4"/>
  <c r="S392" i="4"/>
  <c r="R392" i="4"/>
  <c r="Q392" i="4"/>
  <c r="P392" i="4"/>
  <c r="O392" i="4"/>
  <c r="C392" i="4"/>
  <c r="A392" i="4"/>
  <c r="AE391" i="4"/>
  <c r="AD391" i="4"/>
  <c r="AC391" i="4"/>
  <c r="AB391" i="4"/>
  <c r="W391" i="4"/>
  <c r="V391" i="4"/>
  <c r="U391" i="4"/>
  <c r="T391" i="4"/>
  <c r="S391" i="4"/>
  <c r="R391" i="4"/>
  <c r="Q391" i="4"/>
  <c r="P391" i="4"/>
  <c r="O391" i="4"/>
  <c r="C391" i="4"/>
  <c r="A391" i="4"/>
  <c r="AE390" i="4"/>
  <c r="AD390" i="4"/>
  <c r="AC390" i="4"/>
  <c r="AB390" i="4"/>
  <c r="W390" i="4"/>
  <c r="V390" i="4"/>
  <c r="U390" i="4"/>
  <c r="T390" i="4"/>
  <c r="S390" i="4"/>
  <c r="R390" i="4"/>
  <c r="Q390" i="4"/>
  <c r="P390" i="4"/>
  <c r="O390" i="4"/>
  <c r="C390" i="4"/>
  <c r="A390" i="4"/>
  <c r="AE389" i="4"/>
  <c r="AD389" i="4"/>
  <c r="AC389" i="4"/>
  <c r="AB389" i="4"/>
  <c r="W389" i="4"/>
  <c r="V389" i="4"/>
  <c r="U389" i="4"/>
  <c r="T389" i="4"/>
  <c r="S389" i="4"/>
  <c r="R389" i="4"/>
  <c r="Q389" i="4"/>
  <c r="P389" i="4"/>
  <c r="O389" i="4"/>
  <c r="C389" i="4"/>
  <c r="A389" i="4"/>
  <c r="AE388" i="4"/>
  <c r="AD388" i="4"/>
  <c r="AC388" i="4"/>
  <c r="AB388" i="4"/>
  <c r="W388" i="4"/>
  <c r="V388" i="4"/>
  <c r="U388" i="4"/>
  <c r="T388" i="4"/>
  <c r="S388" i="4"/>
  <c r="R388" i="4"/>
  <c r="Q388" i="4"/>
  <c r="P388" i="4"/>
  <c r="O388" i="4"/>
  <c r="C388" i="4"/>
  <c r="A388" i="4"/>
  <c r="AE387" i="4"/>
  <c r="AD387" i="4"/>
  <c r="AC387" i="4"/>
  <c r="AB387" i="4"/>
  <c r="W387" i="4"/>
  <c r="V387" i="4"/>
  <c r="U387" i="4"/>
  <c r="T387" i="4"/>
  <c r="S387" i="4"/>
  <c r="R387" i="4"/>
  <c r="Q387" i="4"/>
  <c r="P387" i="4"/>
  <c r="O387" i="4"/>
  <c r="C387" i="4"/>
  <c r="A387" i="4"/>
  <c r="AE386" i="4"/>
  <c r="AD386" i="4"/>
  <c r="AC386" i="4"/>
  <c r="AB386" i="4"/>
  <c r="W386" i="4"/>
  <c r="V386" i="4"/>
  <c r="U386" i="4"/>
  <c r="T386" i="4"/>
  <c r="S386" i="4"/>
  <c r="R386" i="4"/>
  <c r="Q386" i="4"/>
  <c r="P386" i="4"/>
  <c r="O386" i="4"/>
  <c r="C386" i="4"/>
  <c r="A386" i="4"/>
  <c r="AE385" i="4"/>
  <c r="AD385" i="4"/>
  <c r="AC385" i="4"/>
  <c r="AB385" i="4"/>
  <c r="W385" i="4"/>
  <c r="V385" i="4"/>
  <c r="U385" i="4"/>
  <c r="T385" i="4"/>
  <c r="S385" i="4"/>
  <c r="R385" i="4"/>
  <c r="Q385" i="4"/>
  <c r="P385" i="4"/>
  <c r="O385" i="4"/>
  <c r="C385" i="4"/>
  <c r="A385" i="4"/>
  <c r="AE384" i="4"/>
  <c r="AD384" i="4"/>
  <c r="AC384" i="4"/>
  <c r="AB384" i="4"/>
  <c r="W384" i="4"/>
  <c r="V384" i="4"/>
  <c r="U384" i="4"/>
  <c r="T384" i="4"/>
  <c r="S384" i="4"/>
  <c r="R384" i="4"/>
  <c r="Q384" i="4"/>
  <c r="P384" i="4"/>
  <c r="O384" i="4"/>
  <c r="C384" i="4"/>
  <c r="A384" i="4"/>
  <c r="AE383" i="4"/>
  <c r="AD383" i="4"/>
  <c r="AC383" i="4"/>
  <c r="AB383" i="4"/>
  <c r="W383" i="4"/>
  <c r="V383" i="4"/>
  <c r="U383" i="4"/>
  <c r="T383" i="4"/>
  <c r="S383" i="4"/>
  <c r="R383" i="4"/>
  <c r="Q383" i="4"/>
  <c r="P383" i="4"/>
  <c r="O383" i="4"/>
  <c r="C383" i="4"/>
  <c r="A383" i="4"/>
  <c r="AE382" i="4"/>
  <c r="AD382" i="4"/>
  <c r="AC382" i="4"/>
  <c r="AB382" i="4"/>
  <c r="W382" i="4"/>
  <c r="V382" i="4"/>
  <c r="U382" i="4"/>
  <c r="T382" i="4"/>
  <c r="S382" i="4"/>
  <c r="R382" i="4"/>
  <c r="Q382" i="4"/>
  <c r="P382" i="4"/>
  <c r="O382" i="4"/>
  <c r="C382" i="4"/>
  <c r="A382" i="4"/>
  <c r="AE381" i="4"/>
  <c r="AD381" i="4"/>
  <c r="AC381" i="4"/>
  <c r="AB381" i="4"/>
  <c r="W381" i="4"/>
  <c r="V381" i="4"/>
  <c r="U381" i="4"/>
  <c r="T381" i="4"/>
  <c r="S381" i="4"/>
  <c r="R381" i="4"/>
  <c r="Q381" i="4"/>
  <c r="P381" i="4"/>
  <c r="O381" i="4"/>
  <c r="C381" i="4"/>
  <c r="A381" i="4"/>
  <c r="AE380" i="4"/>
  <c r="AD380" i="4"/>
  <c r="AC380" i="4"/>
  <c r="AB380" i="4"/>
  <c r="W380" i="4"/>
  <c r="V380" i="4"/>
  <c r="U380" i="4"/>
  <c r="T380" i="4"/>
  <c r="S380" i="4"/>
  <c r="R380" i="4"/>
  <c r="Q380" i="4"/>
  <c r="P380" i="4"/>
  <c r="O380" i="4"/>
  <c r="C380" i="4"/>
  <c r="A380" i="4"/>
  <c r="AE379" i="4"/>
  <c r="AD379" i="4"/>
  <c r="AC379" i="4"/>
  <c r="AB379" i="4"/>
  <c r="W379" i="4"/>
  <c r="V379" i="4"/>
  <c r="U379" i="4"/>
  <c r="T379" i="4"/>
  <c r="S379" i="4"/>
  <c r="R379" i="4"/>
  <c r="Q379" i="4"/>
  <c r="P379" i="4"/>
  <c r="O379" i="4"/>
  <c r="C379" i="4"/>
  <c r="A379" i="4"/>
  <c r="AE378" i="4"/>
  <c r="AD378" i="4"/>
  <c r="AC378" i="4"/>
  <c r="AB378" i="4"/>
  <c r="W378" i="4"/>
  <c r="V378" i="4"/>
  <c r="U378" i="4"/>
  <c r="T378" i="4"/>
  <c r="S378" i="4"/>
  <c r="R378" i="4"/>
  <c r="Q378" i="4"/>
  <c r="P378" i="4"/>
  <c r="O378" i="4"/>
  <c r="C378" i="4"/>
  <c r="A378" i="4"/>
  <c r="AE377" i="4"/>
  <c r="AD377" i="4"/>
  <c r="AC377" i="4"/>
  <c r="AB377" i="4"/>
  <c r="W377" i="4"/>
  <c r="V377" i="4"/>
  <c r="U377" i="4"/>
  <c r="T377" i="4"/>
  <c r="S377" i="4"/>
  <c r="R377" i="4"/>
  <c r="Q377" i="4"/>
  <c r="P377" i="4"/>
  <c r="O377" i="4"/>
  <c r="C377" i="4"/>
  <c r="A377" i="4"/>
  <c r="AE376" i="4"/>
  <c r="AD376" i="4"/>
  <c r="AC376" i="4"/>
  <c r="AB376" i="4"/>
  <c r="W376" i="4"/>
  <c r="V376" i="4"/>
  <c r="U376" i="4"/>
  <c r="T376" i="4"/>
  <c r="S376" i="4"/>
  <c r="R376" i="4"/>
  <c r="Q376" i="4"/>
  <c r="P376" i="4"/>
  <c r="O376" i="4"/>
  <c r="C376" i="4"/>
  <c r="A376" i="4"/>
  <c r="AE375" i="4"/>
  <c r="AD375" i="4"/>
  <c r="AC375" i="4"/>
  <c r="AB375" i="4"/>
  <c r="W375" i="4"/>
  <c r="V375" i="4"/>
  <c r="U375" i="4"/>
  <c r="T375" i="4"/>
  <c r="S375" i="4"/>
  <c r="R375" i="4"/>
  <c r="Q375" i="4"/>
  <c r="P375" i="4"/>
  <c r="O375" i="4"/>
  <c r="C375" i="4"/>
  <c r="A375" i="4"/>
  <c r="AE374" i="4"/>
  <c r="AD374" i="4"/>
  <c r="AC374" i="4"/>
  <c r="AB374" i="4"/>
  <c r="W374" i="4"/>
  <c r="V374" i="4"/>
  <c r="U374" i="4"/>
  <c r="T374" i="4"/>
  <c r="S374" i="4"/>
  <c r="R374" i="4"/>
  <c r="Q374" i="4"/>
  <c r="P374" i="4"/>
  <c r="O374" i="4"/>
  <c r="C374" i="4"/>
  <c r="A374" i="4"/>
  <c r="AE373" i="4"/>
  <c r="AD373" i="4"/>
  <c r="AC373" i="4"/>
  <c r="AB373" i="4"/>
  <c r="W373" i="4"/>
  <c r="V373" i="4"/>
  <c r="U373" i="4"/>
  <c r="T373" i="4"/>
  <c r="S373" i="4"/>
  <c r="R373" i="4"/>
  <c r="Q373" i="4"/>
  <c r="P373" i="4"/>
  <c r="O373" i="4"/>
  <c r="C373" i="4"/>
  <c r="A373" i="4"/>
  <c r="AE372" i="4"/>
  <c r="AD372" i="4"/>
  <c r="AC372" i="4"/>
  <c r="AB372" i="4"/>
  <c r="W372" i="4"/>
  <c r="V372" i="4"/>
  <c r="U372" i="4"/>
  <c r="T372" i="4"/>
  <c r="S372" i="4"/>
  <c r="R372" i="4"/>
  <c r="Q372" i="4"/>
  <c r="P372" i="4"/>
  <c r="O372" i="4"/>
  <c r="C372" i="4"/>
  <c r="A372" i="4"/>
  <c r="AE371" i="4"/>
  <c r="AD371" i="4"/>
  <c r="AC371" i="4"/>
  <c r="AB371" i="4"/>
  <c r="W371" i="4"/>
  <c r="V371" i="4"/>
  <c r="U371" i="4"/>
  <c r="T371" i="4"/>
  <c r="S371" i="4"/>
  <c r="R371" i="4"/>
  <c r="Q371" i="4"/>
  <c r="P371" i="4"/>
  <c r="O371" i="4"/>
  <c r="C371" i="4"/>
  <c r="A371" i="4"/>
  <c r="AE370" i="4"/>
  <c r="AD370" i="4"/>
  <c r="AC370" i="4"/>
  <c r="AB370" i="4"/>
  <c r="W370" i="4"/>
  <c r="V370" i="4"/>
  <c r="U370" i="4"/>
  <c r="T370" i="4"/>
  <c r="S370" i="4"/>
  <c r="R370" i="4"/>
  <c r="Q370" i="4"/>
  <c r="P370" i="4"/>
  <c r="O370" i="4"/>
  <c r="C370" i="4"/>
  <c r="A370" i="4"/>
  <c r="AE369" i="4"/>
  <c r="AD369" i="4"/>
  <c r="AC369" i="4"/>
  <c r="AB369" i="4"/>
  <c r="W369" i="4"/>
  <c r="V369" i="4"/>
  <c r="U369" i="4"/>
  <c r="T369" i="4"/>
  <c r="S369" i="4"/>
  <c r="R369" i="4"/>
  <c r="Q369" i="4"/>
  <c r="P369" i="4"/>
  <c r="O369" i="4"/>
  <c r="C369" i="4"/>
  <c r="A369" i="4"/>
  <c r="AE368" i="4"/>
  <c r="AD368" i="4"/>
  <c r="AC368" i="4"/>
  <c r="AB368" i="4"/>
  <c r="W368" i="4"/>
  <c r="V368" i="4"/>
  <c r="U368" i="4"/>
  <c r="T368" i="4"/>
  <c r="S368" i="4"/>
  <c r="R368" i="4"/>
  <c r="Q368" i="4"/>
  <c r="P368" i="4"/>
  <c r="O368" i="4"/>
  <c r="C368" i="4"/>
  <c r="A368" i="4"/>
  <c r="AE367" i="4"/>
  <c r="AD367" i="4"/>
  <c r="AC367" i="4"/>
  <c r="AB367" i="4"/>
  <c r="W367" i="4"/>
  <c r="V367" i="4"/>
  <c r="U367" i="4"/>
  <c r="T367" i="4"/>
  <c r="S367" i="4"/>
  <c r="R367" i="4"/>
  <c r="Q367" i="4"/>
  <c r="P367" i="4"/>
  <c r="O367" i="4"/>
  <c r="C367" i="4"/>
  <c r="A367" i="4"/>
  <c r="AE366" i="4"/>
  <c r="AD366" i="4"/>
  <c r="AC366" i="4"/>
  <c r="AB366" i="4"/>
  <c r="W366" i="4"/>
  <c r="V366" i="4"/>
  <c r="U366" i="4"/>
  <c r="T366" i="4"/>
  <c r="S366" i="4"/>
  <c r="R366" i="4"/>
  <c r="Q366" i="4"/>
  <c r="P366" i="4"/>
  <c r="O366" i="4"/>
  <c r="C366" i="4"/>
  <c r="A366" i="4"/>
  <c r="AE365" i="4"/>
  <c r="AD365" i="4"/>
  <c r="AC365" i="4"/>
  <c r="AB365" i="4"/>
  <c r="W365" i="4"/>
  <c r="V365" i="4"/>
  <c r="U365" i="4"/>
  <c r="T365" i="4"/>
  <c r="S365" i="4"/>
  <c r="R365" i="4"/>
  <c r="Q365" i="4"/>
  <c r="P365" i="4"/>
  <c r="O365" i="4"/>
  <c r="C365" i="4"/>
  <c r="A365" i="4"/>
  <c r="AE364" i="4"/>
  <c r="AD364" i="4"/>
  <c r="AC364" i="4"/>
  <c r="AB364" i="4"/>
  <c r="W364" i="4"/>
  <c r="V364" i="4"/>
  <c r="U364" i="4"/>
  <c r="T364" i="4"/>
  <c r="S364" i="4"/>
  <c r="R364" i="4"/>
  <c r="Q364" i="4"/>
  <c r="P364" i="4"/>
  <c r="O364" i="4"/>
  <c r="C364" i="4"/>
  <c r="A364" i="4"/>
  <c r="AE363" i="4"/>
  <c r="AD363" i="4"/>
  <c r="AC363" i="4"/>
  <c r="AB363" i="4"/>
  <c r="W363" i="4"/>
  <c r="V363" i="4"/>
  <c r="U363" i="4"/>
  <c r="T363" i="4"/>
  <c r="S363" i="4"/>
  <c r="R363" i="4"/>
  <c r="Q363" i="4"/>
  <c r="P363" i="4"/>
  <c r="O363" i="4"/>
  <c r="C363" i="4"/>
  <c r="A363" i="4"/>
  <c r="AE362" i="4"/>
  <c r="AD362" i="4"/>
  <c r="AC362" i="4"/>
  <c r="AB362" i="4"/>
  <c r="W362" i="4"/>
  <c r="V362" i="4"/>
  <c r="U362" i="4"/>
  <c r="T362" i="4"/>
  <c r="S362" i="4"/>
  <c r="R362" i="4"/>
  <c r="Q362" i="4"/>
  <c r="P362" i="4"/>
  <c r="O362" i="4"/>
  <c r="C362" i="4"/>
  <c r="A362" i="4"/>
  <c r="AE361" i="4"/>
  <c r="AD361" i="4"/>
  <c r="AC361" i="4"/>
  <c r="AB361" i="4"/>
  <c r="W361" i="4"/>
  <c r="V361" i="4"/>
  <c r="U361" i="4"/>
  <c r="T361" i="4"/>
  <c r="S361" i="4"/>
  <c r="R361" i="4"/>
  <c r="Q361" i="4"/>
  <c r="P361" i="4"/>
  <c r="O361" i="4"/>
  <c r="C361" i="4"/>
  <c r="A361" i="4"/>
  <c r="AE360" i="4"/>
  <c r="AD360" i="4"/>
  <c r="AC360" i="4"/>
  <c r="AB360" i="4"/>
  <c r="W360" i="4"/>
  <c r="V360" i="4"/>
  <c r="U360" i="4"/>
  <c r="T360" i="4"/>
  <c r="S360" i="4"/>
  <c r="R360" i="4"/>
  <c r="Q360" i="4"/>
  <c r="P360" i="4"/>
  <c r="O360" i="4"/>
  <c r="C360" i="4"/>
  <c r="A360" i="4"/>
  <c r="AE359" i="4"/>
  <c r="AD359" i="4"/>
  <c r="AC359" i="4"/>
  <c r="AB359" i="4"/>
  <c r="W359" i="4"/>
  <c r="V359" i="4"/>
  <c r="U359" i="4"/>
  <c r="T359" i="4"/>
  <c r="S359" i="4"/>
  <c r="R359" i="4"/>
  <c r="Q359" i="4"/>
  <c r="P359" i="4"/>
  <c r="O359" i="4"/>
  <c r="C359" i="4"/>
  <c r="A359" i="4"/>
  <c r="AE358" i="4"/>
  <c r="AD358" i="4"/>
  <c r="AC358" i="4"/>
  <c r="AB358" i="4"/>
  <c r="W358" i="4"/>
  <c r="V358" i="4"/>
  <c r="U358" i="4"/>
  <c r="T358" i="4"/>
  <c r="S358" i="4"/>
  <c r="R358" i="4"/>
  <c r="Q358" i="4"/>
  <c r="P358" i="4"/>
  <c r="O358" i="4"/>
  <c r="C358" i="4"/>
  <c r="A358" i="4"/>
  <c r="AE357" i="4"/>
  <c r="AD357" i="4"/>
  <c r="AC357" i="4"/>
  <c r="AB357" i="4"/>
  <c r="W357" i="4"/>
  <c r="V357" i="4"/>
  <c r="U357" i="4"/>
  <c r="T357" i="4"/>
  <c r="S357" i="4"/>
  <c r="R357" i="4"/>
  <c r="Q357" i="4"/>
  <c r="P357" i="4"/>
  <c r="O357" i="4"/>
  <c r="C357" i="4"/>
  <c r="A357" i="4"/>
  <c r="AE356" i="4"/>
  <c r="AD356" i="4"/>
  <c r="AC356" i="4"/>
  <c r="AB356" i="4"/>
  <c r="W356" i="4"/>
  <c r="V356" i="4"/>
  <c r="U356" i="4"/>
  <c r="T356" i="4"/>
  <c r="S356" i="4"/>
  <c r="R356" i="4"/>
  <c r="Q356" i="4"/>
  <c r="P356" i="4"/>
  <c r="O356" i="4"/>
  <c r="C356" i="4"/>
  <c r="A356" i="4"/>
  <c r="AE355" i="4"/>
  <c r="AD355" i="4"/>
  <c r="AC355" i="4"/>
  <c r="AB355" i="4"/>
  <c r="W355" i="4"/>
  <c r="V355" i="4"/>
  <c r="U355" i="4"/>
  <c r="T355" i="4"/>
  <c r="S355" i="4"/>
  <c r="R355" i="4"/>
  <c r="Q355" i="4"/>
  <c r="P355" i="4"/>
  <c r="O355" i="4"/>
  <c r="C355" i="4"/>
  <c r="A355" i="4"/>
  <c r="AE354" i="4"/>
  <c r="AD354" i="4"/>
  <c r="AC354" i="4"/>
  <c r="AB354" i="4"/>
  <c r="W354" i="4"/>
  <c r="V354" i="4"/>
  <c r="U354" i="4"/>
  <c r="T354" i="4"/>
  <c r="S354" i="4"/>
  <c r="R354" i="4"/>
  <c r="Q354" i="4"/>
  <c r="P354" i="4"/>
  <c r="O354" i="4"/>
  <c r="C354" i="4"/>
  <c r="A354" i="4"/>
  <c r="AE353" i="4"/>
  <c r="AD353" i="4"/>
  <c r="AC353" i="4"/>
  <c r="AB353" i="4"/>
  <c r="W353" i="4"/>
  <c r="V353" i="4"/>
  <c r="U353" i="4"/>
  <c r="T353" i="4"/>
  <c r="S353" i="4"/>
  <c r="R353" i="4"/>
  <c r="Q353" i="4"/>
  <c r="P353" i="4"/>
  <c r="O353" i="4"/>
  <c r="C353" i="4"/>
  <c r="A353" i="4"/>
  <c r="AE352" i="4"/>
  <c r="AD352" i="4"/>
  <c r="AC352" i="4"/>
  <c r="AB352" i="4"/>
  <c r="W352" i="4"/>
  <c r="V352" i="4"/>
  <c r="U352" i="4"/>
  <c r="T352" i="4"/>
  <c r="S352" i="4"/>
  <c r="R352" i="4"/>
  <c r="Q352" i="4"/>
  <c r="P352" i="4"/>
  <c r="O352" i="4"/>
  <c r="C352" i="4"/>
  <c r="A352" i="4"/>
  <c r="AE351" i="4"/>
  <c r="AD351" i="4"/>
  <c r="AC351" i="4"/>
  <c r="AB351" i="4"/>
  <c r="W351" i="4"/>
  <c r="V351" i="4"/>
  <c r="U351" i="4"/>
  <c r="T351" i="4"/>
  <c r="S351" i="4"/>
  <c r="R351" i="4"/>
  <c r="Q351" i="4"/>
  <c r="P351" i="4"/>
  <c r="O351" i="4"/>
  <c r="C351" i="4"/>
  <c r="A351" i="4"/>
  <c r="AE350" i="4"/>
  <c r="AD350" i="4"/>
  <c r="AC350" i="4"/>
  <c r="AB350" i="4"/>
  <c r="W350" i="4"/>
  <c r="V350" i="4"/>
  <c r="U350" i="4"/>
  <c r="T350" i="4"/>
  <c r="S350" i="4"/>
  <c r="R350" i="4"/>
  <c r="Q350" i="4"/>
  <c r="P350" i="4"/>
  <c r="O350" i="4"/>
  <c r="C350" i="4"/>
  <c r="A350" i="4"/>
  <c r="AE349" i="4"/>
  <c r="AD349" i="4"/>
  <c r="AC349" i="4"/>
  <c r="AB349" i="4"/>
  <c r="W349" i="4"/>
  <c r="V349" i="4"/>
  <c r="U349" i="4"/>
  <c r="T349" i="4"/>
  <c r="S349" i="4"/>
  <c r="R349" i="4"/>
  <c r="Q349" i="4"/>
  <c r="P349" i="4"/>
  <c r="O349" i="4"/>
  <c r="C349" i="4"/>
  <c r="A349" i="4"/>
  <c r="AE348" i="4"/>
  <c r="AD348" i="4"/>
  <c r="AC348" i="4"/>
  <c r="AB348" i="4"/>
  <c r="W348" i="4"/>
  <c r="V348" i="4"/>
  <c r="U348" i="4"/>
  <c r="T348" i="4"/>
  <c r="S348" i="4"/>
  <c r="R348" i="4"/>
  <c r="Q348" i="4"/>
  <c r="P348" i="4"/>
  <c r="O348" i="4"/>
  <c r="C348" i="4"/>
  <c r="A348" i="4"/>
  <c r="AE347" i="4"/>
  <c r="AD347" i="4"/>
  <c r="AC347" i="4"/>
  <c r="AB347" i="4"/>
  <c r="W347" i="4"/>
  <c r="V347" i="4"/>
  <c r="U347" i="4"/>
  <c r="T347" i="4"/>
  <c r="S347" i="4"/>
  <c r="R347" i="4"/>
  <c r="Q347" i="4"/>
  <c r="P347" i="4"/>
  <c r="O347" i="4"/>
  <c r="C347" i="4"/>
  <c r="A347" i="4"/>
  <c r="AE346" i="4"/>
  <c r="AD346" i="4"/>
  <c r="AC346" i="4"/>
  <c r="AB346" i="4"/>
  <c r="W346" i="4"/>
  <c r="V346" i="4"/>
  <c r="U346" i="4"/>
  <c r="T346" i="4"/>
  <c r="S346" i="4"/>
  <c r="R346" i="4"/>
  <c r="Q346" i="4"/>
  <c r="P346" i="4"/>
  <c r="O346" i="4"/>
  <c r="C346" i="4"/>
  <c r="A346" i="4"/>
  <c r="AE345" i="4"/>
  <c r="AD345" i="4"/>
  <c r="AC345" i="4"/>
  <c r="AB345" i="4"/>
  <c r="W345" i="4"/>
  <c r="V345" i="4"/>
  <c r="U345" i="4"/>
  <c r="T345" i="4"/>
  <c r="S345" i="4"/>
  <c r="R345" i="4"/>
  <c r="Q345" i="4"/>
  <c r="P345" i="4"/>
  <c r="O345" i="4"/>
  <c r="C345" i="4"/>
  <c r="A345" i="4"/>
  <c r="AE344" i="4"/>
  <c r="AD344" i="4"/>
  <c r="AC344" i="4"/>
  <c r="AB344" i="4"/>
  <c r="W344" i="4"/>
  <c r="V344" i="4"/>
  <c r="U344" i="4"/>
  <c r="T344" i="4"/>
  <c r="S344" i="4"/>
  <c r="R344" i="4"/>
  <c r="Q344" i="4"/>
  <c r="P344" i="4"/>
  <c r="O344" i="4"/>
  <c r="C344" i="4"/>
  <c r="A344" i="4"/>
  <c r="AE343" i="4"/>
  <c r="AD343" i="4"/>
  <c r="AC343" i="4"/>
  <c r="AB343" i="4"/>
  <c r="W343" i="4"/>
  <c r="V343" i="4"/>
  <c r="U343" i="4"/>
  <c r="T343" i="4"/>
  <c r="S343" i="4"/>
  <c r="R343" i="4"/>
  <c r="Q343" i="4"/>
  <c r="P343" i="4"/>
  <c r="O343" i="4"/>
  <c r="C343" i="4"/>
  <c r="A343" i="4"/>
  <c r="AE342" i="4"/>
  <c r="AD342" i="4"/>
  <c r="AC342" i="4"/>
  <c r="AB342" i="4"/>
  <c r="W342" i="4"/>
  <c r="V342" i="4"/>
  <c r="U342" i="4"/>
  <c r="T342" i="4"/>
  <c r="S342" i="4"/>
  <c r="R342" i="4"/>
  <c r="Q342" i="4"/>
  <c r="P342" i="4"/>
  <c r="O342" i="4"/>
  <c r="C342" i="4"/>
  <c r="A342" i="4"/>
  <c r="AE341" i="4"/>
  <c r="AD341" i="4"/>
  <c r="AC341" i="4"/>
  <c r="AB341" i="4"/>
  <c r="W341" i="4"/>
  <c r="V341" i="4"/>
  <c r="U341" i="4"/>
  <c r="T341" i="4"/>
  <c r="S341" i="4"/>
  <c r="R341" i="4"/>
  <c r="Q341" i="4"/>
  <c r="P341" i="4"/>
  <c r="O341" i="4"/>
  <c r="C341" i="4"/>
  <c r="A341" i="4"/>
  <c r="AE340" i="4"/>
  <c r="AD340" i="4"/>
  <c r="AC340" i="4"/>
  <c r="AB340" i="4"/>
  <c r="W340" i="4"/>
  <c r="V340" i="4"/>
  <c r="U340" i="4"/>
  <c r="T340" i="4"/>
  <c r="S340" i="4"/>
  <c r="R340" i="4"/>
  <c r="Q340" i="4"/>
  <c r="P340" i="4"/>
  <c r="O340" i="4"/>
  <c r="C340" i="4"/>
  <c r="A340" i="4"/>
  <c r="AE339" i="4"/>
  <c r="AD339" i="4"/>
  <c r="AC339" i="4"/>
  <c r="AB339" i="4"/>
  <c r="W339" i="4"/>
  <c r="V339" i="4"/>
  <c r="U339" i="4"/>
  <c r="T339" i="4"/>
  <c r="S339" i="4"/>
  <c r="R339" i="4"/>
  <c r="Q339" i="4"/>
  <c r="P339" i="4"/>
  <c r="O339" i="4"/>
  <c r="C339" i="4"/>
  <c r="A339" i="4"/>
  <c r="AE338" i="4"/>
  <c r="AD338" i="4"/>
  <c r="AC338" i="4"/>
  <c r="AB338" i="4"/>
  <c r="W338" i="4"/>
  <c r="V338" i="4"/>
  <c r="U338" i="4"/>
  <c r="T338" i="4"/>
  <c r="S338" i="4"/>
  <c r="R338" i="4"/>
  <c r="Q338" i="4"/>
  <c r="P338" i="4"/>
  <c r="O338" i="4"/>
  <c r="C338" i="4"/>
  <c r="A338" i="4"/>
  <c r="AE337" i="4"/>
  <c r="AD337" i="4"/>
  <c r="AC337" i="4"/>
  <c r="AB337" i="4"/>
  <c r="W337" i="4"/>
  <c r="V337" i="4"/>
  <c r="U337" i="4"/>
  <c r="T337" i="4"/>
  <c r="S337" i="4"/>
  <c r="R337" i="4"/>
  <c r="Q337" i="4"/>
  <c r="P337" i="4"/>
  <c r="O337" i="4"/>
  <c r="C337" i="4"/>
  <c r="A337" i="4"/>
  <c r="AE336" i="4"/>
  <c r="AD336" i="4"/>
  <c r="AC336" i="4"/>
  <c r="AB336" i="4"/>
  <c r="W336" i="4"/>
  <c r="V336" i="4"/>
  <c r="U336" i="4"/>
  <c r="T336" i="4"/>
  <c r="S336" i="4"/>
  <c r="R336" i="4"/>
  <c r="Q336" i="4"/>
  <c r="P336" i="4"/>
  <c r="O336" i="4"/>
  <c r="C336" i="4"/>
  <c r="A336" i="4"/>
  <c r="AE335" i="4"/>
  <c r="AD335" i="4"/>
  <c r="AC335" i="4"/>
  <c r="AB335" i="4"/>
  <c r="W335" i="4"/>
  <c r="V335" i="4"/>
  <c r="U335" i="4"/>
  <c r="T335" i="4"/>
  <c r="S335" i="4"/>
  <c r="R335" i="4"/>
  <c r="Q335" i="4"/>
  <c r="P335" i="4"/>
  <c r="O335" i="4"/>
  <c r="C335" i="4"/>
  <c r="A335" i="4"/>
  <c r="AE334" i="4"/>
  <c r="AD334" i="4"/>
  <c r="AC334" i="4"/>
  <c r="AB334" i="4"/>
  <c r="W334" i="4"/>
  <c r="V334" i="4"/>
  <c r="U334" i="4"/>
  <c r="T334" i="4"/>
  <c r="S334" i="4"/>
  <c r="R334" i="4"/>
  <c r="Q334" i="4"/>
  <c r="P334" i="4"/>
  <c r="O334" i="4"/>
  <c r="C334" i="4"/>
  <c r="A334" i="4"/>
  <c r="AE333" i="4"/>
  <c r="AD333" i="4"/>
  <c r="AC333" i="4"/>
  <c r="AB333" i="4"/>
  <c r="W333" i="4"/>
  <c r="V333" i="4"/>
  <c r="U333" i="4"/>
  <c r="T333" i="4"/>
  <c r="S333" i="4"/>
  <c r="R333" i="4"/>
  <c r="Q333" i="4"/>
  <c r="P333" i="4"/>
  <c r="O333" i="4"/>
  <c r="C333" i="4"/>
  <c r="A333" i="4"/>
  <c r="AE332" i="4"/>
  <c r="AD332" i="4"/>
  <c r="AC332" i="4"/>
  <c r="AB332" i="4"/>
  <c r="W332" i="4"/>
  <c r="V332" i="4"/>
  <c r="U332" i="4"/>
  <c r="T332" i="4"/>
  <c r="S332" i="4"/>
  <c r="R332" i="4"/>
  <c r="Q332" i="4"/>
  <c r="P332" i="4"/>
  <c r="O332" i="4"/>
  <c r="C332" i="4"/>
  <c r="A332" i="4"/>
  <c r="AE331" i="4"/>
  <c r="AD331" i="4"/>
  <c r="AC331" i="4"/>
  <c r="AB331" i="4"/>
  <c r="W331" i="4"/>
  <c r="V331" i="4"/>
  <c r="U331" i="4"/>
  <c r="T331" i="4"/>
  <c r="S331" i="4"/>
  <c r="R331" i="4"/>
  <c r="Q331" i="4"/>
  <c r="P331" i="4"/>
  <c r="O331" i="4"/>
  <c r="C331" i="4"/>
  <c r="A331" i="4"/>
  <c r="AE330" i="4"/>
  <c r="AD330" i="4"/>
  <c r="AC330" i="4"/>
  <c r="AB330" i="4"/>
  <c r="W330" i="4"/>
  <c r="V330" i="4"/>
  <c r="U330" i="4"/>
  <c r="T330" i="4"/>
  <c r="S330" i="4"/>
  <c r="R330" i="4"/>
  <c r="Q330" i="4"/>
  <c r="P330" i="4"/>
  <c r="O330" i="4"/>
  <c r="C330" i="4"/>
  <c r="A330" i="4"/>
  <c r="AE329" i="4"/>
  <c r="AD329" i="4"/>
  <c r="AC329" i="4"/>
  <c r="AB329" i="4"/>
  <c r="W329" i="4"/>
  <c r="V329" i="4"/>
  <c r="U329" i="4"/>
  <c r="T329" i="4"/>
  <c r="S329" i="4"/>
  <c r="R329" i="4"/>
  <c r="Q329" i="4"/>
  <c r="P329" i="4"/>
  <c r="O329" i="4"/>
  <c r="C329" i="4"/>
  <c r="A329" i="4"/>
  <c r="AE328" i="4"/>
  <c r="AD328" i="4"/>
  <c r="AC328" i="4"/>
  <c r="AB328" i="4"/>
  <c r="W328" i="4"/>
  <c r="V328" i="4"/>
  <c r="U328" i="4"/>
  <c r="T328" i="4"/>
  <c r="S328" i="4"/>
  <c r="R328" i="4"/>
  <c r="Q328" i="4"/>
  <c r="P328" i="4"/>
  <c r="O328" i="4"/>
  <c r="C328" i="4"/>
  <c r="A328" i="4"/>
  <c r="AE327" i="4"/>
  <c r="AD327" i="4"/>
  <c r="AC327" i="4"/>
  <c r="AB327" i="4"/>
  <c r="W327" i="4"/>
  <c r="V327" i="4"/>
  <c r="U327" i="4"/>
  <c r="T327" i="4"/>
  <c r="S327" i="4"/>
  <c r="R327" i="4"/>
  <c r="Q327" i="4"/>
  <c r="P327" i="4"/>
  <c r="O327" i="4"/>
  <c r="C327" i="4"/>
  <c r="A327" i="4"/>
  <c r="AE326" i="4"/>
  <c r="AD326" i="4"/>
  <c r="AC326" i="4"/>
  <c r="AB326" i="4"/>
  <c r="W326" i="4"/>
  <c r="V326" i="4"/>
  <c r="U326" i="4"/>
  <c r="T326" i="4"/>
  <c r="S326" i="4"/>
  <c r="R326" i="4"/>
  <c r="Q326" i="4"/>
  <c r="P326" i="4"/>
  <c r="O326" i="4"/>
  <c r="C326" i="4"/>
  <c r="A326" i="4"/>
  <c r="AE325" i="4"/>
  <c r="AD325" i="4"/>
  <c r="AC325" i="4"/>
  <c r="AB325" i="4"/>
  <c r="W325" i="4"/>
  <c r="V325" i="4"/>
  <c r="U325" i="4"/>
  <c r="T325" i="4"/>
  <c r="S325" i="4"/>
  <c r="R325" i="4"/>
  <c r="Q325" i="4"/>
  <c r="P325" i="4"/>
  <c r="O325" i="4"/>
  <c r="C325" i="4"/>
  <c r="A325" i="4"/>
  <c r="AE324" i="4"/>
  <c r="AD324" i="4"/>
  <c r="AC324" i="4"/>
  <c r="AB324" i="4"/>
  <c r="W324" i="4"/>
  <c r="V324" i="4"/>
  <c r="U324" i="4"/>
  <c r="T324" i="4"/>
  <c r="S324" i="4"/>
  <c r="R324" i="4"/>
  <c r="Q324" i="4"/>
  <c r="P324" i="4"/>
  <c r="O324" i="4"/>
  <c r="C324" i="4"/>
  <c r="A324" i="4"/>
  <c r="AE323" i="4"/>
  <c r="AD323" i="4"/>
  <c r="AC323" i="4"/>
  <c r="AB323" i="4"/>
  <c r="W323" i="4"/>
  <c r="V323" i="4"/>
  <c r="U323" i="4"/>
  <c r="T323" i="4"/>
  <c r="S323" i="4"/>
  <c r="R323" i="4"/>
  <c r="Q323" i="4"/>
  <c r="P323" i="4"/>
  <c r="O323" i="4"/>
  <c r="C323" i="4"/>
  <c r="A323" i="4"/>
  <c r="AE322" i="4"/>
  <c r="AD322" i="4"/>
  <c r="AC322" i="4"/>
  <c r="AB322" i="4"/>
  <c r="W322" i="4"/>
  <c r="V322" i="4"/>
  <c r="U322" i="4"/>
  <c r="T322" i="4"/>
  <c r="S322" i="4"/>
  <c r="R322" i="4"/>
  <c r="Q322" i="4"/>
  <c r="P322" i="4"/>
  <c r="O322" i="4"/>
  <c r="C322" i="4"/>
  <c r="A322" i="4"/>
  <c r="AE321" i="4"/>
  <c r="AD321" i="4"/>
  <c r="AC321" i="4"/>
  <c r="AB321" i="4"/>
  <c r="W321" i="4"/>
  <c r="V321" i="4"/>
  <c r="U321" i="4"/>
  <c r="T321" i="4"/>
  <c r="S321" i="4"/>
  <c r="R321" i="4"/>
  <c r="Q321" i="4"/>
  <c r="P321" i="4"/>
  <c r="O321" i="4"/>
  <c r="C321" i="4"/>
  <c r="A321" i="4"/>
  <c r="AE320" i="4"/>
  <c r="AD320" i="4"/>
  <c r="AC320" i="4"/>
  <c r="AB320" i="4"/>
  <c r="W320" i="4"/>
  <c r="V320" i="4"/>
  <c r="U320" i="4"/>
  <c r="T320" i="4"/>
  <c r="S320" i="4"/>
  <c r="R320" i="4"/>
  <c r="Q320" i="4"/>
  <c r="P320" i="4"/>
  <c r="O320" i="4"/>
  <c r="C320" i="4"/>
  <c r="A320" i="4"/>
  <c r="AE319" i="4"/>
  <c r="AD319" i="4"/>
  <c r="AC319" i="4"/>
  <c r="AB319" i="4"/>
  <c r="W319" i="4"/>
  <c r="V319" i="4"/>
  <c r="U319" i="4"/>
  <c r="T319" i="4"/>
  <c r="S319" i="4"/>
  <c r="R319" i="4"/>
  <c r="Q319" i="4"/>
  <c r="P319" i="4"/>
  <c r="O319" i="4"/>
  <c r="C319" i="4"/>
  <c r="A319" i="4"/>
  <c r="AE318" i="4"/>
  <c r="AD318" i="4"/>
  <c r="AC318" i="4"/>
  <c r="AB318" i="4"/>
  <c r="W318" i="4"/>
  <c r="V318" i="4"/>
  <c r="U318" i="4"/>
  <c r="T318" i="4"/>
  <c r="S318" i="4"/>
  <c r="R318" i="4"/>
  <c r="Q318" i="4"/>
  <c r="P318" i="4"/>
  <c r="O318" i="4"/>
  <c r="C318" i="4"/>
  <c r="A318" i="4"/>
  <c r="AE317" i="4"/>
  <c r="AD317" i="4"/>
  <c r="AC317" i="4"/>
  <c r="AB317" i="4"/>
  <c r="W317" i="4"/>
  <c r="V317" i="4"/>
  <c r="U317" i="4"/>
  <c r="T317" i="4"/>
  <c r="S317" i="4"/>
  <c r="R317" i="4"/>
  <c r="Q317" i="4"/>
  <c r="P317" i="4"/>
  <c r="O317" i="4"/>
  <c r="C317" i="4"/>
  <c r="A317" i="4"/>
  <c r="AE316" i="4"/>
  <c r="AD316" i="4"/>
  <c r="AC316" i="4"/>
  <c r="AB316" i="4"/>
  <c r="W316" i="4"/>
  <c r="V316" i="4"/>
  <c r="U316" i="4"/>
  <c r="T316" i="4"/>
  <c r="S316" i="4"/>
  <c r="R316" i="4"/>
  <c r="Q316" i="4"/>
  <c r="P316" i="4"/>
  <c r="O316" i="4"/>
  <c r="C316" i="4"/>
  <c r="A316" i="4"/>
  <c r="AE315" i="4"/>
  <c r="AD315" i="4"/>
  <c r="AC315" i="4"/>
  <c r="AB315" i="4"/>
  <c r="W315" i="4"/>
  <c r="V315" i="4"/>
  <c r="U315" i="4"/>
  <c r="T315" i="4"/>
  <c r="S315" i="4"/>
  <c r="R315" i="4"/>
  <c r="Q315" i="4"/>
  <c r="P315" i="4"/>
  <c r="O315" i="4"/>
  <c r="C315" i="4"/>
  <c r="A315" i="4"/>
  <c r="AE314" i="4"/>
  <c r="AD314" i="4"/>
  <c r="AC314" i="4"/>
  <c r="AB314" i="4"/>
  <c r="W314" i="4"/>
  <c r="V314" i="4"/>
  <c r="U314" i="4"/>
  <c r="T314" i="4"/>
  <c r="S314" i="4"/>
  <c r="R314" i="4"/>
  <c r="Q314" i="4"/>
  <c r="P314" i="4"/>
  <c r="O314" i="4"/>
  <c r="C314" i="4"/>
  <c r="A314" i="4"/>
  <c r="AE313" i="4"/>
  <c r="AD313" i="4"/>
  <c r="AC313" i="4"/>
  <c r="AB313" i="4"/>
  <c r="W313" i="4"/>
  <c r="V313" i="4"/>
  <c r="U313" i="4"/>
  <c r="T313" i="4"/>
  <c r="S313" i="4"/>
  <c r="R313" i="4"/>
  <c r="Q313" i="4"/>
  <c r="P313" i="4"/>
  <c r="O313" i="4"/>
  <c r="C313" i="4"/>
  <c r="A313" i="4"/>
  <c r="AE312" i="4"/>
  <c r="AD312" i="4"/>
  <c r="AC312" i="4"/>
  <c r="AB312" i="4"/>
  <c r="W312" i="4"/>
  <c r="V312" i="4"/>
  <c r="U312" i="4"/>
  <c r="T312" i="4"/>
  <c r="S312" i="4"/>
  <c r="R312" i="4"/>
  <c r="Q312" i="4"/>
  <c r="P312" i="4"/>
  <c r="O312" i="4"/>
  <c r="C312" i="4"/>
  <c r="A312" i="4"/>
  <c r="AE311" i="4"/>
  <c r="AD311" i="4"/>
  <c r="AC311" i="4"/>
  <c r="AB311" i="4"/>
  <c r="W311" i="4"/>
  <c r="V311" i="4"/>
  <c r="U311" i="4"/>
  <c r="T311" i="4"/>
  <c r="S311" i="4"/>
  <c r="R311" i="4"/>
  <c r="Q311" i="4"/>
  <c r="P311" i="4"/>
  <c r="O311" i="4"/>
  <c r="C311" i="4"/>
  <c r="A311" i="4"/>
  <c r="AE310" i="4"/>
  <c r="AD310" i="4"/>
  <c r="AC310" i="4"/>
  <c r="AB310" i="4"/>
  <c r="W310" i="4"/>
  <c r="V310" i="4"/>
  <c r="U310" i="4"/>
  <c r="T310" i="4"/>
  <c r="S310" i="4"/>
  <c r="R310" i="4"/>
  <c r="Q310" i="4"/>
  <c r="P310" i="4"/>
  <c r="O310" i="4"/>
  <c r="C310" i="4"/>
  <c r="A310" i="4"/>
  <c r="AE309" i="4"/>
  <c r="AD309" i="4"/>
  <c r="AC309" i="4"/>
  <c r="AB309" i="4"/>
  <c r="W309" i="4"/>
  <c r="V309" i="4"/>
  <c r="U309" i="4"/>
  <c r="T309" i="4"/>
  <c r="S309" i="4"/>
  <c r="R309" i="4"/>
  <c r="Q309" i="4"/>
  <c r="P309" i="4"/>
  <c r="O309" i="4"/>
  <c r="C309" i="4"/>
  <c r="A309" i="4"/>
  <c r="AE308" i="4"/>
  <c r="AD308" i="4"/>
  <c r="AC308" i="4"/>
  <c r="AB308" i="4"/>
  <c r="W308" i="4"/>
  <c r="V308" i="4"/>
  <c r="U308" i="4"/>
  <c r="T308" i="4"/>
  <c r="S308" i="4"/>
  <c r="R308" i="4"/>
  <c r="Q308" i="4"/>
  <c r="P308" i="4"/>
  <c r="O308" i="4"/>
  <c r="C308" i="4"/>
  <c r="A308" i="4"/>
  <c r="AE307" i="4"/>
  <c r="AD307" i="4"/>
  <c r="AC307" i="4"/>
  <c r="AB307" i="4"/>
  <c r="W307" i="4"/>
  <c r="V307" i="4"/>
  <c r="U307" i="4"/>
  <c r="T307" i="4"/>
  <c r="S307" i="4"/>
  <c r="R307" i="4"/>
  <c r="Q307" i="4"/>
  <c r="P307" i="4"/>
  <c r="O307" i="4"/>
  <c r="C307" i="4"/>
  <c r="A307" i="4"/>
  <c r="AE306" i="4"/>
  <c r="AD306" i="4"/>
  <c r="AC306" i="4"/>
  <c r="AB306" i="4"/>
  <c r="W306" i="4"/>
  <c r="V306" i="4"/>
  <c r="U306" i="4"/>
  <c r="T306" i="4"/>
  <c r="S306" i="4"/>
  <c r="R306" i="4"/>
  <c r="Q306" i="4"/>
  <c r="P306" i="4"/>
  <c r="O306" i="4"/>
  <c r="C306" i="4"/>
  <c r="A306" i="4"/>
  <c r="AE305" i="4"/>
  <c r="AD305" i="4"/>
  <c r="AC305" i="4"/>
  <c r="AB305" i="4"/>
  <c r="W305" i="4"/>
  <c r="V305" i="4"/>
  <c r="U305" i="4"/>
  <c r="T305" i="4"/>
  <c r="S305" i="4"/>
  <c r="R305" i="4"/>
  <c r="Q305" i="4"/>
  <c r="P305" i="4"/>
  <c r="O305" i="4"/>
  <c r="C305" i="4"/>
  <c r="A305" i="4"/>
  <c r="AE304" i="4"/>
  <c r="AD304" i="4"/>
  <c r="AC304" i="4"/>
  <c r="AB304" i="4"/>
  <c r="W304" i="4"/>
  <c r="V304" i="4"/>
  <c r="U304" i="4"/>
  <c r="T304" i="4"/>
  <c r="S304" i="4"/>
  <c r="R304" i="4"/>
  <c r="Q304" i="4"/>
  <c r="P304" i="4"/>
  <c r="O304" i="4"/>
  <c r="C304" i="4"/>
  <c r="A304" i="4"/>
  <c r="AE303" i="4"/>
  <c r="AD303" i="4"/>
  <c r="AC303" i="4"/>
  <c r="AB303" i="4"/>
  <c r="W303" i="4"/>
  <c r="V303" i="4"/>
  <c r="U303" i="4"/>
  <c r="T303" i="4"/>
  <c r="S303" i="4"/>
  <c r="R303" i="4"/>
  <c r="Q303" i="4"/>
  <c r="P303" i="4"/>
  <c r="O303" i="4"/>
  <c r="C303" i="4"/>
  <c r="A303" i="4"/>
  <c r="AE302" i="4"/>
  <c r="AD302" i="4"/>
  <c r="AC302" i="4"/>
  <c r="AB302" i="4"/>
  <c r="W302" i="4"/>
  <c r="V302" i="4"/>
  <c r="U302" i="4"/>
  <c r="T302" i="4"/>
  <c r="S302" i="4"/>
  <c r="R302" i="4"/>
  <c r="Q302" i="4"/>
  <c r="P302" i="4"/>
  <c r="O302" i="4"/>
  <c r="C302" i="4"/>
  <c r="A302" i="4"/>
  <c r="AE301" i="4"/>
  <c r="AD301" i="4"/>
  <c r="AC301" i="4"/>
  <c r="AB301" i="4"/>
  <c r="W301" i="4"/>
  <c r="V301" i="4"/>
  <c r="U301" i="4"/>
  <c r="T301" i="4"/>
  <c r="S301" i="4"/>
  <c r="R301" i="4"/>
  <c r="Q301" i="4"/>
  <c r="P301" i="4"/>
  <c r="O301" i="4"/>
  <c r="C301" i="4"/>
  <c r="A301" i="4"/>
  <c r="AE300" i="4"/>
  <c r="AD300" i="4"/>
  <c r="AC300" i="4"/>
  <c r="AB300" i="4"/>
  <c r="W300" i="4"/>
  <c r="V300" i="4"/>
  <c r="U300" i="4"/>
  <c r="T300" i="4"/>
  <c r="S300" i="4"/>
  <c r="R300" i="4"/>
  <c r="Q300" i="4"/>
  <c r="P300" i="4"/>
  <c r="O300" i="4"/>
  <c r="C300" i="4"/>
  <c r="A300" i="4"/>
  <c r="AE299" i="4"/>
  <c r="AD299" i="4"/>
  <c r="AC299" i="4"/>
  <c r="AB299" i="4"/>
  <c r="W299" i="4"/>
  <c r="V299" i="4"/>
  <c r="U299" i="4"/>
  <c r="T299" i="4"/>
  <c r="S299" i="4"/>
  <c r="R299" i="4"/>
  <c r="Q299" i="4"/>
  <c r="P299" i="4"/>
  <c r="O299" i="4"/>
  <c r="C299" i="4"/>
  <c r="A299" i="4"/>
  <c r="AE298" i="4"/>
  <c r="AD298" i="4"/>
  <c r="AC298" i="4"/>
  <c r="AB298" i="4"/>
  <c r="W298" i="4"/>
  <c r="V298" i="4"/>
  <c r="U298" i="4"/>
  <c r="T298" i="4"/>
  <c r="S298" i="4"/>
  <c r="R298" i="4"/>
  <c r="Q298" i="4"/>
  <c r="P298" i="4"/>
  <c r="O298" i="4"/>
  <c r="C298" i="4"/>
  <c r="A298" i="4"/>
  <c r="AE297" i="4"/>
  <c r="AD297" i="4"/>
  <c r="AC297" i="4"/>
  <c r="AB297" i="4"/>
  <c r="W297" i="4"/>
  <c r="V297" i="4"/>
  <c r="U297" i="4"/>
  <c r="T297" i="4"/>
  <c r="S297" i="4"/>
  <c r="R297" i="4"/>
  <c r="Q297" i="4"/>
  <c r="P297" i="4"/>
  <c r="O297" i="4"/>
  <c r="C297" i="4"/>
  <c r="A297" i="4"/>
  <c r="AE296" i="4"/>
  <c r="AD296" i="4"/>
  <c r="AC296" i="4"/>
  <c r="AB296" i="4"/>
  <c r="W296" i="4"/>
  <c r="V296" i="4"/>
  <c r="U296" i="4"/>
  <c r="T296" i="4"/>
  <c r="S296" i="4"/>
  <c r="R296" i="4"/>
  <c r="Q296" i="4"/>
  <c r="P296" i="4"/>
  <c r="O296" i="4"/>
  <c r="C296" i="4"/>
  <c r="A296" i="4"/>
  <c r="AE295" i="4"/>
  <c r="AD295" i="4"/>
  <c r="AC295" i="4"/>
  <c r="AB295" i="4"/>
  <c r="W295" i="4"/>
  <c r="V295" i="4"/>
  <c r="U295" i="4"/>
  <c r="T295" i="4"/>
  <c r="S295" i="4"/>
  <c r="R295" i="4"/>
  <c r="Q295" i="4"/>
  <c r="P295" i="4"/>
  <c r="O295" i="4"/>
  <c r="C295" i="4"/>
  <c r="A295" i="4"/>
  <c r="AE294" i="4"/>
  <c r="AD294" i="4"/>
  <c r="AC294" i="4"/>
  <c r="AB294" i="4"/>
  <c r="W294" i="4"/>
  <c r="V294" i="4"/>
  <c r="U294" i="4"/>
  <c r="T294" i="4"/>
  <c r="S294" i="4"/>
  <c r="R294" i="4"/>
  <c r="Q294" i="4"/>
  <c r="P294" i="4"/>
  <c r="O294" i="4"/>
  <c r="C294" i="4"/>
  <c r="A294" i="4"/>
  <c r="AE293" i="4"/>
  <c r="AD293" i="4"/>
  <c r="AC293" i="4"/>
  <c r="AB293" i="4"/>
  <c r="W293" i="4"/>
  <c r="V293" i="4"/>
  <c r="U293" i="4"/>
  <c r="T293" i="4"/>
  <c r="S293" i="4"/>
  <c r="R293" i="4"/>
  <c r="Q293" i="4"/>
  <c r="P293" i="4"/>
  <c r="O293" i="4"/>
  <c r="C293" i="4"/>
  <c r="A293" i="4"/>
  <c r="AE292" i="4"/>
  <c r="AD292" i="4"/>
  <c r="AC292" i="4"/>
  <c r="AB292" i="4"/>
  <c r="W292" i="4"/>
  <c r="V292" i="4"/>
  <c r="U292" i="4"/>
  <c r="T292" i="4"/>
  <c r="S292" i="4"/>
  <c r="R292" i="4"/>
  <c r="Q292" i="4"/>
  <c r="P292" i="4"/>
  <c r="O292" i="4"/>
  <c r="C292" i="4"/>
  <c r="A292" i="4"/>
  <c r="AE291" i="4"/>
  <c r="AD291" i="4"/>
  <c r="AC291" i="4"/>
  <c r="AB291" i="4"/>
  <c r="W291" i="4"/>
  <c r="V291" i="4"/>
  <c r="U291" i="4"/>
  <c r="T291" i="4"/>
  <c r="S291" i="4"/>
  <c r="R291" i="4"/>
  <c r="Q291" i="4"/>
  <c r="P291" i="4"/>
  <c r="O291" i="4"/>
  <c r="C291" i="4"/>
  <c r="A291" i="4"/>
  <c r="AE290" i="4"/>
  <c r="AD290" i="4"/>
  <c r="AC290" i="4"/>
  <c r="AB290" i="4"/>
  <c r="W290" i="4"/>
  <c r="V290" i="4"/>
  <c r="U290" i="4"/>
  <c r="T290" i="4"/>
  <c r="S290" i="4"/>
  <c r="R290" i="4"/>
  <c r="Q290" i="4"/>
  <c r="P290" i="4"/>
  <c r="O290" i="4"/>
  <c r="C290" i="4"/>
  <c r="A290" i="4"/>
  <c r="AE289" i="4"/>
  <c r="AD289" i="4"/>
  <c r="AC289" i="4"/>
  <c r="AB289" i="4"/>
  <c r="W289" i="4"/>
  <c r="V289" i="4"/>
  <c r="U289" i="4"/>
  <c r="T289" i="4"/>
  <c r="S289" i="4"/>
  <c r="R289" i="4"/>
  <c r="Q289" i="4"/>
  <c r="P289" i="4"/>
  <c r="O289" i="4"/>
  <c r="C289" i="4"/>
  <c r="A289" i="4"/>
  <c r="AE288" i="4"/>
  <c r="AD288" i="4"/>
  <c r="AC288" i="4"/>
  <c r="AB288" i="4"/>
  <c r="W288" i="4"/>
  <c r="V288" i="4"/>
  <c r="U288" i="4"/>
  <c r="T288" i="4"/>
  <c r="S288" i="4"/>
  <c r="R288" i="4"/>
  <c r="Q288" i="4"/>
  <c r="P288" i="4"/>
  <c r="O288" i="4"/>
  <c r="C288" i="4"/>
  <c r="A288" i="4"/>
  <c r="AE287" i="4"/>
  <c r="AD287" i="4"/>
  <c r="AC287" i="4"/>
  <c r="AB287" i="4"/>
  <c r="W287" i="4"/>
  <c r="V287" i="4"/>
  <c r="U287" i="4"/>
  <c r="T287" i="4"/>
  <c r="S287" i="4"/>
  <c r="R287" i="4"/>
  <c r="Q287" i="4"/>
  <c r="P287" i="4"/>
  <c r="O287" i="4"/>
  <c r="C287" i="4"/>
  <c r="A287" i="4"/>
  <c r="AE286" i="4"/>
  <c r="AD286" i="4"/>
  <c r="AC286" i="4"/>
  <c r="AB286" i="4"/>
  <c r="W286" i="4"/>
  <c r="V286" i="4"/>
  <c r="U286" i="4"/>
  <c r="T286" i="4"/>
  <c r="S286" i="4"/>
  <c r="R286" i="4"/>
  <c r="Q286" i="4"/>
  <c r="P286" i="4"/>
  <c r="O286" i="4"/>
  <c r="C286" i="4"/>
  <c r="A286" i="4"/>
  <c r="AE285" i="4"/>
  <c r="AD285" i="4"/>
  <c r="AC285" i="4"/>
  <c r="AB285" i="4"/>
  <c r="W285" i="4"/>
  <c r="V285" i="4"/>
  <c r="U285" i="4"/>
  <c r="T285" i="4"/>
  <c r="S285" i="4"/>
  <c r="R285" i="4"/>
  <c r="Q285" i="4"/>
  <c r="P285" i="4"/>
  <c r="O285" i="4"/>
  <c r="C285" i="4"/>
  <c r="A285" i="4"/>
  <c r="AE284" i="4"/>
  <c r="AD284" i="4"/>
  <c r="AC284" i="4"/>
  <c r="AB284" i="4"/>
  <c r="W284" i="4"/>
  <c r="V284" i="4"/>
  <c r="U284" i="4"/>
  <c r="T284" i="4"/>
  <c r="S284" i="4"/>
  <c r="R284" i="4"/>
  <c r="Q284" i="4"/>
  <c r="P284" i="4"/>
  <c r="O284" i="4"/>
  <c r="C284" i="4"/>
  <c r="A284" i="4"/>
  <c r="AE283" i="4"/>
  <c r="AD283" i="4"/>
  <c r="AC283" i="4"/>
  <c r="AB283" i="4"/>
  <c r="W283" i="4"/>
  <c r="V283" i="4"/>
  <c r="U283" i="4"/>
  <c r="T283" i="4"/>
  <c r="S283" i="4"/>
  <c r="R283" i="4"/>
  <c r="Q283" i="4"/>
  <c r="P283" i="4"/>
  <c r="O283" i="4"/>
  <c r="C283" i="4"/>
  <c r="A283" i="4"/>
  <c r="AE282" i="4"/>
  <c r="AD282" i="4"/>
  <c r="AC282" i="4"/>
  <c r="AB282" i="4"/>
  <c r="W282" i="4"/>
  <c r="V282" i="4"/>
  <c r="U282" i="4"/>
  <c r="T282" i="4"/>
  <c r="S282" i="4"/>
  <c r="R282" i="4"/>
  <c r="Q282" i="4"/>
  <c r="P282" i="4"/>
  <c r="O282" i="4"/>
  <c r="C282" i="4"/>
  <c r="A282" i="4"/>
  <c r="AE281" i="4"/>
  <c r="AD281" i="4"/>
  <c r="AC281" i="4"/>
  <c r="AB281" i="4"/>
  <c r="W281" i="4"/>
  <c r="V281" i="4"/>
  <c r="U281" i="4"/>
  <c r="T281" i="4"/>
  <c r="S281" i="4"/>
  <c r="R281" i="4"/>
  <c r="Q281" i="4"/>
  <c r="P281" i="4"/>
  <c r="O281" i="4"/>
  <c r="C281" i="4"/>
  <c r="A281" i="4"/>
  <c r="AE280" i="4"/>
  <c r="AD280" i="4"/>
  <c r="AC280" i="4"/>
  <c r="AB280" i="4"/>
  <c r="W280" i="4"/>
  <c r="V280" i="4"/>
  <c r="U280" i="4"/>
  <c r="T280" i="4"/>
  <c r="S280" i="4"/>
  <c r="R280" i="4"/>
  <c r="Q280" i="4"/>
  <c r="P280" i="4"/>
  <c r="O280" i="4"/>
  <c r="C280" i="4"/>
  <c r="A280" i="4"/>
  <c r="AE279" i="4"/>
  <c r="AD279" i="4"/>
  <c r="AC279" i="4"/>
  <c r="AB279" i="4"/>
  <c r="W279" i="4"/>
  <c r="V279" i="4"/>
  <c r="U279" i="4"/>
  <c r="T279" i="4"/>
  <c r="S279" i="4"/>
  <c r="R279" i="4"/>
  <c r="Q279" i="4"/>
  <c r="P279" i="4"/>
  <c r="O279" i="4"/>
  <c r="C279" i="4"/>
  <c r="A279" i="4"/>
  <c r="AE278" i="4"/>
  <c r="AD278" i="4"/>
  <c r="AC278" i="4"/>
  <c r="AB278" i="4"/>
  <c r="W278" i="4"/>
  <c r="V278" i="4"/>
  <c r="U278" i="4"/>
  <c r="T278" i="4"/>
  <c r="S278" i="4"/>
  <c r="R278" i="4"/>
  <c r="Q278" i="4"/>
  <c r="P278" i="4"/>
  <c r="O278" i="4"/>
  <c r="C278" i="4"/>
  <c r="A278" i="4"/>
  <c r="AE277" i="4"/>
  <c r="AD277" i="4"/>
  <c r="AC277" i="4"/>
  <c r="AB277" i="4"/>
  <c r="W277" i="4"/>
  <c r="V277" i="4"/>
  <c r="U277" i="4"/>
  <c r="T277" i="4"/>
  <c r="S277" i="4"/>
  <c r="R277" i="4"/>
  <c r="Q277" i="4"/>
  <c r="P277" i="4"/>
  <c r="O277" i="4"/>
  <c r="C277" i="4"/>
  <c r="A277" i="4"/>
  <c r="AE276" i="4"/>
  <c r="AD276" i="4"/>
  <c r="AC276" i="4"/>
  <c r="AB276" i="4"/>
  <c r="W276" i="4"/>
  <c r="V276" i="4"/>
  <c r="U276" i="4"/>
  <c r="T276" i="4"/>
  <c r="S276" i="4"/>
  <c r="R276" i="4"/>
  <c r="Q276" i="4"/>
  <c r="P276" i="4"/>
  <c r="O276" i="4"/>
  <c r="C276" i="4"/>
  <c r="A276" i="4"/>
  <c r="AE275" i="4"/>
  <c r="AD275" i="4"/>
  <c r="AC275" i="4"/>
  <c r="AB275" i="4"/>
  <c r="W275" i="4"/>
  <c r="V275" i="4"/>
  <c r="U275" i="4"/>
  <c r="T275" i="4"/>
  <c r="S275" i="4"/>
  <c r="R275" i="4"/>
  <c r="Q275" i="4"/>
  <c r="P275" i="4"/>
  <c r="O275" i="4"/>
  <c r="C275" i="4"/>
  <c r="A275" i="4"/>
  <c r="AE274" i="4"/>
  <c r="AD274" i="4"/>
  <c r="AC274" i="4"/>
  <c r="AB274" i="4"/>
  <c r="W274" i="4"/>
  <c r="V274" i="4"/>
  <c r="U274" i="4"/>
  <c r="T274" i="4"/>
  <c r="S274" i="4"/>
  <c r="R274" i="4"/>
  <c r="Q274" i="4"/>
  <c r="P274" i="4"/>
  <c r="O274" i="4"/>
  <c r="C274" i="4"/>
  <c r="A274" i="4"/>
  <c r="AE273" i="4"/>
  <c r="AD273" i="4"/>
  <c r="AC273" i="4"/>
  <c r="AB273" i="4"/>
  <c r="W273" i="4"/>
  <c r="V273" i="4"/>
  <c r="U273" i="4"/>
  <c r="T273" i="4"/>
  <c r="S273" i="4"/>
  <c r="R273" i="4"/>
  <c r="Q273" i="4"/>
  <c r="P273" i="4"/>
  <c r="O273" i="4"/>
  <c r="C273" i="4"/>
  <c r="A273" i="4"/>
  <c r="AE272" i="4"/>
  <c r="AD272" i="4"/>
  <c r="AC272" i="4"/>
  <c r="AB272" i="4"/>
  <c r="W272" i="4"/>
  <c r="V272" i="4"/>
  <c r="U272" i="4"/>
  <c r="T272" i="4"/>
  <c r="S272" i="4"/>
  <c r="R272" i="4"/>
  <c r="Q272" i="4"/>
  <c r="P272" i="4"/>
  <c r="O272" i="4"/>
  <c r="C272" i="4"/>
  <c r="A272" i="4"/>
  <c r="AE271" i="4"/>
  <c r="AD271" i="4"/>
  <c r="AC271" i="4"/>
  <c r="AB271" i="4"/>
  <c r="W271" i="4"/>
  <c r="V271" i="4"/>
  <c r="U271" i="4"/>
  <c r="T271" i="4"/>
  <c r="S271" i="4"/>
  <c r="R271" i="4"/>
  <c r="Q271" i="4"/>
  <c r="P271" i="4"/>
  <c r="O271" i="4"/>
  <c r="C271" i="4"/>
  <c r="A271" i="4"/>
  <c r="AE270" i="4"/>
  <c r="AD270" i="4"/>
  <c r="AC270" i="4"/>
  <c r="AB270" i="4"/>
  <c r="W270" i="4"/>
  <c r="V270" i="4"/>
  <c r="U270" i="4"/>
  <c r="T270" i="4"/>
  <c r="S270" i="4"/>
  <c r="R270" i="4"/>
  <c r="Q270" i="4"/>
  <c r="P270" i="4"/>
  <c r="O270" i="4"/>
  <c r="C270" i="4"/>
  <c r="A270" i="4"/>
  <c r="AE269" i="4"/>
  <c r="AD269" i="4"/>
  <c r="AC269" i="4"/>
  <c r="AB269" i="4"/>
  <c r="W269" i="4"/>
  <c r="V269" i="4"/>
  <c r="U269" i="4"/>
  <c r="T269" i="4"/>
  <c r="S269" i="4"/>
  <c r="R269" i="4"/>
  <c r="Q269" i="4"/>
  <c r="P269" i="4"/>
  <c r="O269" i="4"/>
  <c r="C269" i="4"/>
  <c r="A269" i="4"/>
  <c r="AE268" i="4"/>
  <c r="AD268" i="4"/>
  <c r="AC268" i="4"/>
  <c r="AB268" i="4"/>
  <c r="W268" i="4"/>
  <c r="V268" i="4"/>
  <c r="U268" i="4"/>
  <c r="T268" i="4"/>
  <c r="S268" i="4"/>
  <c r="R268" i="4"/>
  <c r="Q268" i="4"/>
  <c r="P268" i="4"/>
  <c r="O268" i="4"/>
  <c r="C268" i="4"/>
  <c r="A268" i="4"/>
  <c r="AE267" i="4"/>
  <c r="AD267" i="4"/>
  <c r="AC267" i="4"/>
  <c r="AB267" i="4"/>
  <c r="W267" i="4"/>
  <c r="V267" i="4"/>
  <c r="U267" i="4"/>
  <c r="T267" i="4"/>
  <c r="S267" i="4"/>
  <c r="R267" i="4"/>
  <c r="Q267" i="4"/>
  <c r="P267" i="4"/>
  <c r="O267" i="4"/>
  <c r="C267" i="4"/>
  <c r="A267" i="4"/>
  <c r="AE266" i="4"/>
  <c r="AD266" i="4"/>
  <c r="AC266" i="4"/>
  <c r="AB266" i="4"/>
  <c r="W266" i="4"/>
  <c r="V266" i="4"/>
  <c r="U266" i="4"/>
  <c r="T266" i="4"/>
  <c r="S266" i="4"/>
  <c r="R266" i="4"/>
  <c r="Q266" i="4"/>
  <c r="P266" i="4"/>
  <c r="O266" i="4"/>
  <c r="C266" i="4"/>
  <c r="A266" i="4"/>
  <c r="AE265" i="4"/>
  <c r="AD265" i="4"/>
  <c r="AC265" i="4"/>
  <c r="AB265" i="4"/>
  <c r="W265" i="4"/>
  <c r="V265" i="4"/>
  <c r="U265" i="4"/>
  <c r="T265" i="4"/>
  <c r="S265" i="4"/>
  <c r="R265" i="4"/>
  <c r="Q265" i="4"/>
  <c r="P265" i="4"/>
  <c r="O265" i="4"/>
  <c r="C265" i="4"/>
  <c r="A265" i="4"/>
  <c r="AE264" i="4"/>
  <c r="AD264" i="4"/>
  <c r="AC264" i="4"/>
  <c r="AB264" i="4"/>
  <c r="W264" i="4"/>
  <c r="V264" i="4"/>
  <c r="U264" i="4"/>
  <c r="T264" i="4"/>
  <c r="S264" i="4"/>
  <c r="R264" i="4"/>
  <c r="Q264" i="4"/>
  <c r="P264" i="4"/>
  <c r="O264" i="4"/>
  <c r="C264" i="4"/>
  <c r="A264" i="4"/>
  <c r="AE263" i="4"/>
  <c r="AD263" i="4"/>
  <c r="AC263" i="4"/>
  <c r="AB263" i="4"/>
  <c r="W263" i="4"/>
  <c r="V263" i="4"/>
  <c r="U263" i="4"/>
  <c r="T263" i="4"/>
  <c r="S263" i="4"/>
  <c r="R263" i="4"/>
  <c r="Q263" i="4"/>
  <c r="P263" i="4"/>
  <c r="O263" i="4"/>
  <c r="C263" i="4"/>
  <c r="A263" i="4"/>
  <c r="AE262" i="4"/>
  <c r="AD262" i="4"/>
  <c r="AC262" i="4"/>
  <c r="AB262" i="4"/>
  <c r="W262" i="4"/>
  <c r="V262" i="4"/>
  <c r="U262" i="4"/>
  <c r="T262" i="4"/>
  <c r="S262" i="4"/>
  <c r="R262" i="4"/>
  <c r="Q262" i="4"/>
  <c r="P262" i="4"/>
  <c r="O262" i="4"/>
  <c r="C262" i="4"/>
  <c r="A262" i="4"/>
  <c r="AE261" i="4"/>
  <c r="AD261" i="4"/>
  <c r="AC261" i="4"/>
  <c r="AB261" i="4"/>
  <c r="W261" i="4"/>
  <c r="V261" i="4"/>
  <c r="U261" i="4"/>
  <c r="T261" i="4"/>
  <c r="S261" i="4"/>
  <c r="R261" i="4"/>
  <c r="Q261" i="4"/>
  <c r="P261" i="4"/>
  <c r="O261" i="4"/>
  <c r="C261" i="4"/>
  <c r="A261" i="4"/>
  <c r="AE260" i="4"/>
  <c r="AD260" i="4"/>
  <c r="AC260" i="4"/>
  <c r="AB260" i="4"/>
  <c r="W260" i="4"/>
  <c r="V260" i="4"/>
  <c r="U260" i="4"/>
  <c r="T260" i="4"/>
  <c r="S260" i="4"/>
  <c r="R260" i="4"/>
  <c r="Q260" i="4"/>
  <c r="P260" i="4"/>
  <c r="O260" i="4"/>
  <c r="C260" i="4"/>
  <c r="A260" i="4"/>
  <c r="AE259" i="4"/>
  <c r="AD259" i="4"/>
  <c r="AC259" i="4"/>
  <c r="AB259" i="4"/>
  <c r="W259" i="4"/>
  <c r="V259" i="4"/>
  <c r="U259" i="4"/>
  <c r="T259" i="4"/>
  <c r="S259" i="4"/>
  <c r="R259" i="4"/>
  <c r="Q259" i="4"/>
  <c r="P259" i="4"/>
  <c r="O259" i="4"/>
  <c r="C259" i="4"/>
  <c r="A259" i="4"/>
  <c r="AE258" i="4"/>
  <c r="AD258" i="4"/>
  <c r="AC258" i="4"/>
  <c r="AB258" i="4"/>
  <c r="W258" i="4"/>
  <c r="V258" i="4"/>
  <c r="U258" i="4"/>
  <c r="T258" i="4"/>
  <c r="S258" i="4"/>
  <c r="R258" i="4"/>
  <c r="Q258" i="4"/>
  <c r="P258" i="4"/>
  <c r="O258" i="4"/>
  <c r="C258" i="4"/>
  <c r="A258" i="4"/>
  <c r="AE257" i="4"/>
  <c r="AD257" i="4"/>
  <c r="AC257" i="4"/>
  <c r="AB257" i="4"/>
  <c r="W257" i="4"/>
  <c r="V257" i="4"/>
  <c r="U257" i="4"/>
  <c r="T257" i="4"/>
  <c r="S257" i="4"/>
  <c r="R257" i="4"/>
  <c r="Q257" i="4"/>
  <c r="P257" i="4"/>
  <c r="O257" i="4"/>
  <c r="C257" i="4"/>
  <c r="A257" i="4"/>
  <c r="AE256" i="4"/>
  <c r="AD256" i="4"/>
  <c r="AC256" i="4"/>
  <c r="AB256" i="4"/>
  <c r="W256" i="4"/>
  <c r="V256" i="4"/>
  <c r="U256" i="4"/>
  <c r="T256" i="4"/>
  <c r="S256" i="4"/>
  <c r="R256" i="4"/>
  <c r="Q256" i="4"/>
  <c r="P256" i="4"/>
  <c r="O256" i="4"/>
  <c r="C256" i="4"/>
  <c r="A256" i="4"/>
  <c r="AE255" i="4"/>
  <c r="AD255" i="4"/>
  <c r="AC255" i="4"/>
  <c r="AB255" i="4"/>
  <c r="W255" i="4"/>
  <c r="V255" i="4"/>
  <c r="U255" i="4"/>
  <c r="T255" i="4"/>
  <c r="S255" i="4"/>
  <c r="R255" i="4"/>
  <c r="Q255" i="4"/>
  <c r="P255" i="4"/>
  <c r="O255" i="4"/>
  <c r="C255" i="4"/>
  <c r="A255" i="4"/>
  <c r="AE254" i="4"/>
  <c r="AD254" i="4"/>
  <c r="AC254" i="4"/>
  <c r="AB254" i="4"/>
  <c r="W254" i="4"/>
  <c r="V254" i="4"/>
  <c r="U254" i="4"/>
  <c r="T254" i="4"/>
  <c r="S254" i="4"/>
  <c r="R254" i="4"/>
  <c r="Q254" i="4"/>
  <c r="P254" i="4"/>
  <c r="O254" i="4"/>
  <c r="C254" i="4"/>
  <c r="A254" i="4"/>
  <c r="AE253" i="4"/>
  <c r="AD253" i="4"/>
  <c r="AC253" i="4"/>
  <c r="AB253" i="4"/>
  <c r="W253" i="4"/>
  <c r="V253" i="4"/>
  <c r="U253" i="4"/>
  <c r="T253" i="4"/>
  <c r="S253" i="4"/>
  <c r="R253" i="4"/>
  <c r="Q253" i="4"/>
  <c r="P253" i="4"/>
  <c r="O253" i="4"/>
  <c r="C253" i="4"/>
  <c r="A253" i="4"/>
  <c r="AE252" i="4"/>
  <c r="AD252" i="4"/>
  <c r="AC252" i="4"/>
  <c r="AB252" i="4"/>
  <c r="W252" i="4"/>
  <c r="V252" i="4"/>
  <c r="U252" i="4"/>
  <c r="T252" i="4"/>
  <c r="S252" i="4"/>
  <c r="R252" i="4"/>
  <c r="Q252" i="4"/>
  <c r="P252" i="4"/>
  <c r="O252" i="4"/>
  <c r="C252" i="4"/>
  <c r="A252" i="4"/>
  <c r="AE251" i="4"/>
  <c r="AD251" i="4"/>
  <c r="AC251" i="4"/>
  <c r="AB251" i="4"/>
  <c r="W251" i="4"/>
  <c r="V251" i="4"/>
  <c r="U251" i="4"/>
  <c r="T251" i="4"/>
  <c r="S251" i="4"/>
  <c r="R251" i="4"/>
  <c r="Q251" i="4"/>
  <c r="P251" i="4"/>
  <c r="O251" i="4"/>
  <c r="C251" i="4"/>
  <c r="A251" i="4"/>
  <c r="AE250" i="4"/>
  <c r="AD250" i="4"/>
  <c r="AC250" i="4"/>
  <c r="AB250" i="4"/>
  <c r="W250" i="4"/>
  <c r="V250" i="4"/>
  <c r="U250" i="4"/>
  <c r="T250" i="4"/>
  <c r="S250" i="4"/>
  <c r="R250" i="4"/>
  <c r="Q250" i="4"/>
  <c r="P250" i="4"/>
  <c r="O250" i="4"/>
  <c r="C250" i="4"/>
  <c r="A250" i="4"/>
  <c r="AE249" i="4"/>
  <c r="AD249" i="4"/>
  <c r="AC249" i="4"/>
  <c r="AB249" i="4"/>
  <c r="W249" i="4"/>
  <c r="V249" i="4"/>
  <c r="U249" i="4"/>
  <c r="T249" i="4"/>
  <c r="S249" i="4"/>
  <c r="R249" i="4"/>
  <c r="Q249" i="4"/>
  <c r="P249" i="4"/>
  <c r="O249" i="4"/>
  <c r="C249" i="4"/>
  <c r="A249" i="4"/>
  <c r="AE248" i="4"/>
  <c r="AD248" i="4"/>
  <c r="AC248" i="4"/>
  <c r="AB248" i="4"/>
  <c r="W248" i="4"/>
  <c r="V248" i="4"/>
  <c r="U248" i="4"/>
  <c r="T248" i="4"/>
  <c r="S248" i="4"/>
  <c r="R248" i="4"/>
  <c r="Q248" i="4"/>
  <c r="P248" i="4"/>
  <c r="O248" i="4"/>
  <c r="C248" i="4"/>
  <c r="A248" i="4"/>
  <c r="AE247" i="4"/>
  <c r="AD247" i="4"/>
  <c r="AC247" i="4"/>
  <c r="AB247" i="4"/>
  <c r="W247" i="4"/>
  <c r="V247" i="4"/>
  <c r="U247" i="4"/>
  <c r="T247" i="4"/>
  <c r="S247" i="4"/>
  <c r="R247" i="4"/>
  <c r="Q247" i="4"/>
  <c r="P247" i="4"/>
  <c r="O247" i="4"/>
  <c r="C247" i="4"/>
  <c r="A247" i="4"/>
  <c r="AE246" i="4"/>
  <c r="AD246" i="4"/>
  <c r="AC246" i="4"/>
  <c r="AB246" i="4"/>
  <c r="W246" i="4"/>
  <c r="V246" i="4"/>
  <c r="U246" i="4"/>
  <c r="T246" i="4"/>
  <c r="S246" i="4"/>
  <c r="R246" i="4"/>
  <c r="Q246" i="4"/>
  <c r="P246" i="4"/>
  <c r="O246" i="4"/>
  <c r="C246" i="4"/>
  <c r="A246" i="4"/>
  <c r="AE245" i="4"/>
  <c r="AD245" i="4"/>
  <c r="AC245" i="4"/>
  <c r="AB245" i="4"/>
  <c r="W245" i="4"/>
  <c r="V245" i="4"/>
  <c r="U245" i="4"/>
  <c r="T245" i="4"/>
  <c r="S245" i="4"/>
  <c r="R245" i="4"/>
  <c r="Q245" i="4"/>
  <c r="P245" i="4"/>
  <c r="O245" i="4"/>
  <c r="C245" i="4"/>
  <c r="A245" i="4"/>
  <c r="AE244" i="4"/>
  <c r="AD244" i="4"/>
  <c r="AC244" i="4"/>
  <c r="AB244" i="4"/>
  <c r="W244" i="4"/>
  <c r="V244" i="4"/>
  <c r="U244" i="4"/>
  <c r="T244" i="4"/>
  <c r="S244" i="4"/>
  <c r="R244" i="4"/>
  <c r="Q244" i="4"/>
  <c r="P244" i="4"/>
  <c r="O244" i="4"/>
  <c r="C244" i="4"/>
  <c r="A244" i="4"/>
  <c r="AE243" i="4"/>
  <c r="AD243" i="4"/>
  <c r="AC243" i="4"/>
  <c r="AB243" i="4"/>
  <c r="W243" i="4"/>
  <c r="V243" i="4"/>
  <c r="U243" i="4"/>
  <c r="T243" i="4"/>
  <c r="S243" i="4"/>
  <c r="R243" i="4"/>
  <c r="Q243" i="4"/>
  <c r="P243" i="4"/>
  <c r="O243" i="4"/>
  <c r="C243" i="4"/>
  <c r="A243" i="4"/>
  <c r="AE242" i="4"/>
  <c r="AD242" i="4"/>
  <c r="AC242" i="4"/>
  <c r="AB242" i="4"/>
  <c r="W242" i="4"/>
  <c r="V242" i="4"/>
  <c r="U242" i="4"/>
  <c r="T242" i="4"/>
  <c r="S242" i="4"/>
  <c r="R242" i="4"/>
  <c r="Q242" i="4"/>
  <c r="P242" i="4"/>
  <c r="O242" i="4"/>
  <c r="C242" i="4"/>
  <c r="A242" i="4"/>
  <c r="AE241" i="4"/>
  <c r="AD241" i="4"/>
  <c r="AC241" i="4"/>
  <c r="AB241" i="4"/>
  <c r="W241" i="4"/>
  <c r="V241" i="4"/>
  <c r="U241" i="4"/>
  <c r="T241" i="4"/>
  <c r="S241" i="4"/>
  <c r="R241" i="4"/>
  <c r="Q241" i="4"/>
  <c r="P241" i="4"/>
  <c r="O241" i="4"/>
  <c r="C241" i="4"/>
  <c r="A241" i="4"/>
  <c r="AE240" i="4"/>
  <c r="AD240" i="4"/>
  <c r="AC240" i="4"/>
  <c r="AB240" i="4"/>
  <c r="W240" i="4"/>
  <c r="V240" i="4"/>
  <c r="U240" i="4"/>
  <c r="T240" i="4"/>
  <c r="S240" i="4"/>
  <c r="R240" i="4"/>
  <c r="Q240" i="4"/>
  <c r="P240" i="4"/>
  <c r="O240" i="4"/>
  <c r="C240" i="4"/>
  <c r="A240" i="4"/>
  <c r="AE239" i="4"/>
  <c r="AD239" i="4"/>
  <c r="AC239" i="4"/>
  <c r="AB239" i="4"/>
  <c r="W239" i="4"/>
  <c r="V239" i="4"/>
  <c r="U239" i="4"/>
  <c r="T239" i="4"/>
  <c r="S239" i="4"/>
  <c r="R239" i="4"/>
  <c r="Q239" i="4"/>
  <c r="P239" i="4"/>
  <c r="O239" i="4"/>
  <c r="C239" i="4"/>
  <c r="A239" i="4"/>
  <c r="AE238" i="4"/>
  <c r="AD238" i="4"/>
  <c r="AC238" i="4"/>
  <c r="AB238" i="4"/>
  <c r="W238" i="4"/>
  <c r="V238" i="4"/>
  <c r="U238" i="4"/>
  <c r="T238" i="4"/>
  <c r="S238" i="4"/>
  <c r="R238" i="4"/>
  <c r="Q238" i="4"/>
  <c r="P238" i="4"/>
  <c r="O238" i="4"/>
  <c r="C238" i="4"/>
  <c r="A238" i="4"/>
  <c r="AE237" i="4"/>
  <c r="AD237" i="4"/>
  <c r="AC237" i="4"/>
  <c r="AB237" i="4"/>
  <c r="W237" i="4"/>
  <c r="V237" i="4"/>
  <c r="U237" i="4"/>
  <c r="T237" i="4"/>
  <c r="S237" i="4"/>
  <c r="R237" i="4"/>
  <c r="Q237" i="4"/>
  <c r="P237" i="4"/>
  <c r="O237" i="4"/>
  <c r="C237" i="4"/>
  <c r="A237" i="4"/>
  <c r="AE236" i="4"/>
  <c r="AD236" i="4"/>
  <c r="AC236" i="4"/>
  <c r="AB236" i="4"/>
  <c r="W236" i="4"/>
  <c r="V236" i="4"/>
  <c r="U236" i="4"/>
  <c r="T236" i="4"/>
  <c r="S236" i="4"/>
  <c r="R236" i="4"/>
  <c r="Q236" i="4"/>
  <c r="P236" i="4"/>
  <c r="O236" i="4"/>
  <c r="C236" i="4"/>
  <c r="A236" i="4"/>
  <c r="AE235" i="4"/>
  <c r="AD235" i="4"/>
  <c r="AC235" i="4"/>
  <c r="AB235" i="4"/>
  <c r="W235" i="4"/>
  <c r="V235" i="4"/>
  <c r="U235" i="4"/>
  <c r="T235" i="4"/>
  <c r="S235" i="4"/>
  <c r="R235" i="4"/>
  <c r="Q235" i="4"/>
  <c r="P235" i="4"/>
  <c r="O235" i="4"/>
  <c r="C235" i="4"/>
  <c r="A235" i="4"/>
  <c r="AE234" i="4"/>
  <c r="AD234" i="4"/>
  <c r="AC234" i="4"/>
  <c r="AB234" i="4"/>
  <c r="W234" i="4"/>
  <c r="V234" i="4"/>
  <c r="U234" i="4"/>
  <c r="T234" i="4"/>
  <c r="S234" i="4"/>
  <c r="R234" i="4"/>
  <c r="Q234" i="4"/>
  <c r="P234" i="4"/>
  <c r="O234" i="4"/>
  <c r="C234" i="4"/>
  <c r="A234" i="4"/>
  <c r="AE233" i="4"/>
  <c r="AD233" i="4"/>
  <c r="AC233" i="4"/>
  <c r="AB233" i="4"/>
  <c r="W233" i="4"/>
  <c r="V233" i="4"/>
  <c r="U233" i="4"/>
  <c r="T233" i="4"/>
  <c r="S233" i="4"/>
  <c r="R233" i="4"/>
  <c r="Q233" i="4"/>
  <c r="P233" i="4"/>
  <c r="O233" i="4"/>
  <c r="C233" i="4"/>
  <c r="A233" i="4"/>
  <c r="AE232" i="4"/>
  <c r="AD232" i="4"/>
  <c r="AC232" i="4"/>
  <c r="AB232" i="4"/>
  <c r="W232" i="4"/>
  <c r="V232" i="4"/>
  <c r="U232" i="4"/>
  <c r="T232" i="4"/>
  <c r="S232" i="4"/>
  <c r="R232" i="4"/>
  <c r="Q232" i="4"/>
  <c r="P232" i="4"/>
  <c r="O232" i="4"/>
  <c r="C232" i="4"/>
  <c r="A232" i="4"/>
  <c r="AE231" i="4"/>
  <c r="AD231" i="4"/>
  <c r="AC231" i="4"/>
  <c r="AB231" i="4"/>
  <c r="W231" i="4"/>
  <c r="V231" i="4"/>
  <c r="U231" i="4"/>
  <c r="T231" i="4"/>
  <c r="S231" i="4"/>
  <c r="R231" i="4"/>
  <c r="Q231" i="4"/>
  <c r="P231" i="4"/>
  <c r="O231" i="4"/>
  <c r="C231" i="4"/>
  <c r="A231" i="4"/>
  <c r="AE230" i="4"/>
  <c r="AD230" i="4"/>
  <c r="AC230" i="4"/>
  <c r="AB230" i="4"/>
  <c r="W230" i="4"/>
  <c r="V230" i="4"/>
  <c r="U230" i="4"/>
  <c r="T230" i="4"/>
  <c r="S230" i="4"/>
  <c r="R230" i="4"/>
  <c r="Q230" i="4"/>
  <c r="P230" i="4"/>
  <c r="O230" i="4"/>
  <c r="C230" i="4"/>
  <c r="A230" i="4"/>
  <c r="AE229" i="4"/>
  <c r="AD229" i="4"/>
  <c r="AC229" i="4"/>
  <c r="AB229" i="4"/>
  <c r="W229" i="4"/>
  <c r="V229" i="4"/>
  <c r="U229" i="4"/>
  <c r="T229" i="4"/>
  <c r="S229" i="4"/>
  <c r="R229" i="4"/>
  <c r="Q229" i="4"/>
  <c r="P229" i="4"/>
  <c r="O229" i="4"/>
  <c r="C229" i="4"/>
  <c r="A229" i="4"/>
  <c r="AE228" i="4"/>
  <c r="AD228" i="4"/>
  <c r="AC228" i="4"/>
  <c r="AB228" i="4"/>
  <c r="W228" i="4"/>
  <c r="V228" i="4"/>
  <c r="U228" i="4"/>
  <c r="T228" i="4"/>
  <c r="S228" i="4"/>
  <c r="R228" i="4"/>
  <c r="Q228" i="4"/>
  <c r="P228" i="4"/>
  <c r="O228" i="4"/>
  <c r="C228" i="4"/>
  <c r="A228" i="4"/>
  <c r="AE227" i="4"/>
  <c r="AD227" i="4"/>
  <c r="AC227" i="4"/>
  <c r="AB227" i="4"/>
  <c r="W227" i="4"/>
  <c r="V227" i="4"/>
  <c r="U227" i="4"/>
  <c r="T227" i="4"/>
  <c r="S227" i="4"/>
  <c r="R227" i="4"/>
  <c r="Q227" i="4"/>
  <c r="P227" i="4"/>
  <c r="O227" i="4"/>
  <c r="C227" i="4"/>
  <c r="A227" i="4"/>
  <c r="AE226" i="4"/>
  <c r="AD226" i="4"/>
  <c r="AC226" i="4"/>
  <c r="AB226" i="4"/>
  <c r="W226" i="4"/>
  <c r="V226" i="4"/>
  <c r="U226" i="4"/>
  <c r="T226" i="4"/>
  <c r="S226" i="4"/>
  <c r="R226" i="4"/>
  <c r="Q226" i="4"/>
  <c r="P226" i="4"/>
  <c r="O226" i="4"/>
  <c r="C226" i="4"/>
  <c r="A226" i="4"/>
  <c r="AE225" i="4"/>
  <c r="AD225" i="4"/>
  <c r="AC225" i="4"/>
  <c r="AB225" i="4"/>
  <c r="W225" i="4"/>
  <c r="V225" i="4"/>
  <c r="U225" i="4"/>
  <c r="T225" i="4"/>
  <c r="S225" i="4"/>
  <c r="R225" i="4"/>
  <c r="Q225" i="4"/>
  <c r="P225" i="4"/>
  <c r="O225" i="4"/>
  <c r="C225" i="4"/>
  <c r="A225" i="4"/>
  <c r="AE224" i="4"/>
  <c r="AD224" i="4"/>
  <c r="AC224" i="4"/>
  <c r="AB224" i="4"/>
  <c r="W224" i="4"/>
  <c r="V224" i="4"/>
  <c r="U224" i="4"/>
  <c r="T224" i="4"/>
  <c r="S224" i="4"/>
  <c r="R224" i="4"/>
  <c r="Q224" i="4"/>
  <c r="P224" i="4"/>
  <c r="O224" i="4"/>
  <c r="C224" i="4"/>
  <c r="A224" i="4"/>
  <c r="AE223" i="4"/>
  <c r="AD223" i="4"/>
  <c r="AC223" i="4"/>
  <c r="AB223" i="4"/>
  <c r="W223" i="4"/>
  <c r="V223" i="4"/>
  <c r="U223" i="4"/>
  <c r="T223" i="4"/>
  <c r="S223" i="4"/>
  <c r="R223" i="4"/>
  <c r="Q223" i="4"/>
  <c r="P223" i="4"/>
  <c r="O223" i="4"/>
  <c r="C223" i="4"/>
  <c r="A223" i="4"/>
  <c r="AE222" i="4"/>
  <c r="AD222" i="4"/>
  <c r="AC222" i="4"/>
  <c r="AB222" i="4"/>
  <c r="W222" i="4"/>
  <c r="V222" i="4"/>
  <c r="U222" i="4"/>
  <c r="T222" i="4"/>
  <c r="S222" i="4"/>
  <c r="R222" i="4"/>
  <c r="Q222" i="4"/>
  <c r="P222" i="4"/>
  <c r="O222" i="4"/>
  <c r="C222" i="4"/>
  <c r="A222" i="4"/>
  <c r="AE221" i="4"/>
  <c r="AD221" i="4"/>
  <c r="AC221" i="4"/>
  <c r="AB221" i="4"/>
  <c r="W221" i="4"/>
  <c r="V221" i="4"/>
  <c r="U221" i="4"/>
  <c r="T221" i="4"/>
  <c r="S221" i="4"/>
  <c r="R221" i="4"/>
  <c r="Q221" i="4"/>
  <c r="P221" i="4"/>
  <c r="O221" i="4"/>
  <c r="C221" i="4"/>
  <c r="A221" i="4"/>
  <c r="AE220" i="4"/>
  <c r="AD220" i="4"/>
  <c r="AC220" i="4"/>
  <c r="AB220" i="4"/>
  <c r="W220" i="4"/>
  <c r="V220" i="4"/>
  <c r="U220" i="4"/>
  <c r="T220" i="4"/>
  <c r="S220" i="4"/>
  <c r="R220" i="4"/>
  <c r="Q220" i="4"/>
  <c r="P220" i="4"/>
  <c r="O220" i="4"/>
  <c r="C220" i="4"/>
  <c r="A220" i="4"/>
  <c r="AE219" i="4"/>
  <c r="AD219" i="4"/>
  <c r="AC219" i="4"/>
  <c r="AB219" i="4"/>
  <c r="W219" i="4"/>
  <c r="V219" i="4"/>
  <c r="U219" i="4"/>
  <c r="T219" i="4"/>
  <c r="S219" i="4"/>
  <c r="R219" i="4"/>
  <c r="Q219" i="4"/>
  <c r="P219" i="4"/>
  <c r="O219" i="4"/>
  <c r="C219" i="4"/>
  <c r="A219" i="4"/>
  <c r="AE218" i="4"/>
  <c r="AD218" i="4"/>
  <c r="AC218" i="4"/>
  <c r="AB218" i="4"/>
  <c r="W218" i="4"/>
  <c r="V218" i="4"/>
  <c r="U218" i="4"/>
  <c r="T218" i="4"/>
  <c r="S218" i="4"/>
  <c r="R218" i="4"/>
  <c r="Q218" i="4"/>
  <c r="P218" i="4"/>
  <c r="O218" i="4"/>
  <c r="C218" i="4"/>
  <c r="A218" i="4"/>
  <c r="AE217" i="4"/>
  <c r="AD217" i="4"/>
  <c r="AC217" i="4"/>
  <c r="AB217" i="4"/>
  <c r="W217" i="4"/>
  <c r="V217" i="4"/>
  <c r="U217" i="4"/>
  <c r="T217" i="4"/>
  <c r="S217" i="4"/>
  <c r="R217" i="4"/>
  <c r="Q217" i="4"/>
  <c r="P217" i="4"/>
  <c r="O217" i="4"/>
  <c r="C217" i="4"/>
  <c r="A217" i="4"/>
  <c r="AE216" i="4"/>
  <c r="AD216" i="4"/>
  <c r="AC216" i="4"/>
  <c r="AB216" i="4"/>
  <c r="W216" i="4"/>
  <c r="V216" i="4"/>
  <c r="U216" i="4"/>
  <c r="T216" i="4"/>
  <c r="S216" i="4"/>
  <c r="R216" i="4"/>
  <c r="Q216" i="4"/>
  <c r="P216" i="4"/>
  <c r="O216" i="4"/>
  <c r="C216" i="4"/>
  <c r="A216" i="4"/>
  <c r="AE215" i="4"/>
  <c r="AD215" i="4"/>
  <c r="AC215" i="4"/>
  <c r="AB215" i="4"/>
  <c r="W215" i="4"/>
  <c r="V215" i="4"/>
  <c r="U215" i="4"/>
  <c r="T215" i="4"/>
  <c r="S215" i="4"/>
  <c r="R215" i="4"/>
  <c r="Q215" i="4"/>
  <c r="P215" i="4"/>
  <c r="O215" i="4"/>
  <c r="C215" i="4"/>
  <c r="A215" i="4"/>
  <c r="AE214" i="4"/>
  <c r="AD214" i="4"/>
  <c r="AC214" i="4"/>
  <c r="AB214" i="4"/>
  <c r="W214" i="4"/>
  <c r="V214" i="4"/>
  <c r="U214" i="4"/>
  <c r="T214" i="4"/>
  <c r="S214" i="4"/>
  <c r="R214" i="4"/>
  <c r="Q214" i="4"/>
  <c r="P214" i="4"/>
  <c r="O214" i="4"/>
  <c r="C214" i="4"/>
  <c r="A214" i="4"/>
  <c r="AE213" i="4"/>
  <c r="AD213" i="4"/>
  <c r="AC213" i="4"/>
  <c r="AB213" i="4"/>
  <c r="W213" i="4"/>
  <c r="V213" i="4"/>
  <c r="U213" i="4"/>
  <c r="T213" i="4"/>
  <c r="S213" i="4"/>
  <c r="R213" i="4"/>
  <c r="Q213" i="4"/>
  <c r="P213" i="4"/>
  <c r="O213" i="4"/>
  <c r="C213" i="4"/>
  <c r="A213" i="4"/>
  <c r="AE212" i="4"/>
  <c r="AD212" i="4"/>
  <c r="AC212" i="4"/>
  <c r="AB212" i="4"/>
  <c r="W212" i="4"/>
  <c r="V212" i="4"/>
  <c r="U212" i="4"/>
  <c r="T212" i="4"/>
  <c r="S212" i="4"/>
  <c r="R212" i="4"/>
  <c r="Q212" i="4"/>
  <c r="P212" i="4"/>
  <c r="O212" i="4"/>
  <c r="C212" i="4"/>
  <c r="A212" i="4"/>
  <c r="AE211" i="4"/>
  <c r="AD211" i="4"/>
  <c r="AC211" i="4"/>
  <c r="AB211" i="4"/>
  <c r="W211" i="4"/>
  <c r="V211" i="4"/>
  <c r="U211" i="4"/>
  <c r="T211" i="4"/>
  <c r="S211" i="4"/>
  <c r="R211" i="4"/>
  <c r="Q211" i="4"/>
  <c r="P211" i="4"/>
  <c r="O211" i="4"/>
  <c r="C211" i="4"/>
  <c r="A211" i="4"/>
  <c r="AE210" i="4"/>
  <c r="AD210" i="4"/>
  <c r="AC210" i="4"/>
  <c r="AB210" i="4"/>
  <c r="W210" i="4"/>
  <c r="V210" i="4"/>
  <c r="U210" i="4"/>
  <c r="T210" i="4"/>
  <c r="S210" i="4"/>
  <c r="R210" i="4"/>
  <c r="Q210" i="4"/>
  <c r="P210" i="4"/>
  <c r="O210" i="4"/>
  <c r="C210" i="4"/>
  <c r="A210" i="4"/>
  <c r="AE209" i="4"/>
  <c r="AD209" i="4"/>
  <c r="AC209" i="4"/>
  <c r="AB209" i="4"/>
  <c r="W209" i="4"/>
  <c r="V209" i="4"/>
  <c r="U209" i="4"/>
  <c r="T209" i="4"/>
  <c r="S209" i="4"/>
  <c r="R209" i="4"/>
  <c r="Q209" i="4"/>
  <c r="P209" i="4"/>
  <c r="O209" i="4"/>
  <c r="C209" i="4"/>
  <c r="A209" i="4"/>
  <c r="AE208" i="4"/>
  <c r="AD208" i="4"/>
  <c r="AC208" i="4"/>
  <c r="AB208" i="4"/>
  <c r="W208" i="4"/>
  <c r="V208" i="4"/>
  <c r="U208" i="4"/>
  <c r="T208" i="4"/>
  <c r="S208" i="4"/>
  <c r="R208" i="4"/>
  <c r="Q208" i="4"/>
  <c r="P208" i="4"/>
  <c r="O208" i="4"/>
  <c r="C208" i="4"/>
  <c r="A208" i="4"/>
  <c r="AE207" i="4"/>
  <c r="AD207" i="4"/>
  <c r="AC207" i="4"/>
  <c r="AB207" i="4"/>
  <c r="W207" i="4"/>
  <c r="V207" i="4"/>
  <c r="U207" i="4"/>
  <c r="T207" i="4"/>
  <c r="S207" i="4"/>
  <c r="R207" i="4"/>
  <c r="Q207" i="4"/>
  <c r="P207" i="4"/>
  <c r="O207" i="4"/>
  <c r="C207" i="4"/>
  <c r="A207" i="4"/>
  <c r="AE206" i="4"/>
  <c r="AD206" i="4"/>
  <c r="AC206" i="4"/>
  <c r="AB206" i="4"/>
  <c r="W206" i="4"/>
  <c r="V206" i="4"/>
  <c r="U206" i="4"/>
  <c r="T206" i="4"/>
  <c r="S206" i="4"/>
  <c r="R206" i="4"/>
  <c r="Q206" i="4"/>
  <c r="P206" i="4"/>
  <c r="O206" i="4"/>
  <c r="C206" i="4"/>
  <c r="A206" i="4"/>
  <c r="AE205" i="4"/>
  <c r="AD205" i="4"/>
  <c r="AC205" i="4"/>
  <c r="AB205" i="4"/>
  <c r="W205" i="4"/>
  <c r="V205" i="4"/>
  <c r="U205" i="4"/>
  <c r="T205" i="4"/>
  <c r="S205" i="4"/>
  <c r="R205" i="4"/>
  <c r="Q205" i="4"/>
  <c r="P205" i="4"/>
  <c r="O205" i="4"/>
  <c r="C205" i="4"/>
  <c r="A205" i="4"/>
  <c r="AE204" i="4"/>
  <c r="AD204" i="4"/>
  <c r="AC204" i="4"/>
  <c r="AB204" i="4"/>
  <c r="W204" i="4"/>
  <c r="V204" i="4"/>
  <c r="U204" i="4"/>
  <c r="T204" i="4"/>
  <c r="S204" i="4"/>
  <c r="R204" i="4"/>
  <c r="Q204" i="4"/>
  <c r="P204" i="4"/>
  <c r="O204" i="4"/>
  <c r="C204" i="4"/>
  <c r="A204" i="4"/>
  <c r="AE203" i="4"/>
  <c r="AD203" i="4"/>
  <c r="AC203" i="4"/>
  <c r="AB203" i="4"/>
  <c r="W203" i="4"/>
  <c r="V203" i="4"/>
  <c r="U203" i="4"/>
  <c r="T203" i="4"/>
  <c r="S203" i="4"/>
  <c r="R203" i="4"/>
  <c r="Q203" i="4"/>
  <c r="P203" i="4"/>
  <c r="O203" i="4"/>
  <c r="C203" i="4"/>
  <c r="A203" i="4"/>
  <c r="AE202" i="4"/>
  <c r="AD202" i="4"/>
  <c r="AC202" i="4"/>
  <c r="AB202" i="4"/>
  <c r="W202" i="4"/>
  <c r="V202" i="4"/>
  <c r="U202" i="4"/>
  <c r="T202" i="4"/>
  <c r="S202" i="4"/>
  <c r="R202" i="4"/>
  <c r="Q202" i="4"/>
  <c r="P202" i="4"/>
  <c r="O202" i="4"/>
  <c r="C202" i="4"/>
  <c r="A202" i="4"/>
  <c r="AE201" i="4"/>
  <c r="AD201" i="4"/>
  <c r="AC201" i="4"/>
  <c r="AB201" i="4"/>
  <c r="W201" i="4"/>
  <c r="V201" i="4"/>
  <c r="U201" i="4"/>
  <c r="T201" i="4"/>
  <c r="S201" i="4"/>
  <c r="R201" i="4"/>
  <c r="Q201" i="4"/>
  <c r="P201" i="4"/>
  <c r="O201" i="4"/>
  <c r="C201" i="4"/>
  <c r="A201" i="4"/>
  <c r="AE200" i="4"/>
  <c r="AD200" i="4"/>
  <c r="AC200" i="4"/>
  <c r="AB200" i="4"/>
  <c r="W200" i="4"/>
  <c r="V200" i="4"/>
  <c r="U200" i="4"/>
  <c r="T200" i="4"/>
  <c r="S200" i="4"/>
  <c r="R200" i="4"/>
  <c r="Q200" i="4"/>
  <c r="P200" i="4"/>
  <c r="O200" i="4"/>
  <c r="C200" i="4"/>
  <c r="A200" i="4"/>
  <c r="AE199" i="4"/>
  <c r="AD199" i="4"/>
  <c r="AC199" i="4"/>
  <c r="AB199" i="4"/>
  <c r="W199" i="4"/>
  <c r="V199" i="4"/>
  <c r="U199" i="4"/>
  <c r="T199" i="4"/>
  <c r="S199" i="4"/>
  <c r="R199" i="4"/>
  <c r="Q199" i="4"/>
  <c r="P199" i="4"/>
  <c r="O199" i="4"/>
  <c r="C199" i="4"/>
  <c r="A199" i="4"/>
  <c r="AE198" i="4"/>
  <c r="AD198" i="4"/>
  <c r="AC198" i="4"/>
  <c r="AB198" i="4"/>
  <c r="W198" i="4"/>
  <c r="V198" i="4"/>
  <c r="U198" i="4"/>
  <c r="T198" i="4"/>
  <c r="S198" i="4"/>
  <c r="R198" i="4"/>
  <c r="Q198" i="4"/>
  <c r="P198" i="4"/>
  <c r="O198" i="4"/>
  <c r="C198" i="4"/>
  <c r="A198" i="4"/>
  <c r="AE197" i="4"/>
  <c r="AD197" i="4"/>
  <c r="AC197" i="4"/>
  <c r="AB197" i="4"/>
  <c r="W197" i="4"/>
  <c r="V197" i="4"/>
  <c r="U197" i="4"/>
  <c r="T197" i="4"/>
  <c r="S197" i="4"/>
  <c r="R197" i="4"/>
  <c r="Q197" i="4"/>
  <c r="P197" i="4"/>
  <c r="O197" i="4"/>
  <c r="C197" i="4"/>
  <c r="A197" i="4"/>
  <c r="AE196" i="4"/>
  <c r="AD196" i="4"/>
  <c r="AC196" i="4"/>
  <c r="AB196" i="4"/>
  <c r="W196" i="4"/>
  <c r="V196" i="4"/>
  <c r="U196" i="4"/>
  <c r="T196" i="4"/>
  <c r="S196" i="4"/>
  <c r="R196" i="4"/>
  <c r="Q196" i="4"/>
  <c r="P196" i="4"/>
  <c r="O196" i="4"/>
  <c r="C196" i="4"/>
  <c r="A196" i="4"/>
  <c r="AE195" i="4"/>
  <c r="AD195" i="4"/>
  <c r="AC195" i="4"/>
  <c r="AB195" i="4"/>
  <c r="W195" i="4"/>
  <c r="V195" i="4"/>
  <c r="U195" i="4"/>
  <c r="T195" i="4"/>
  <c r="S195" i="4"/>
  <c r="R195" i="4"/>
  <c r="Q195" i="4"/>
  <c r="P195" i="4"/>
  <c r="O195" i="4"/>
  <c r="C195" i="4"/>
  <c r="A195" i="4"/>
  <c r="AE194" i="4"/>
  <c r="AD194" i="4"/>
  <c r="AC194" i="4"/>
  <c r="AB194" i="4"/>
  <c r="W194" i="4"/>
  <c r="V194" i="4"/>
  <c r="U194" i="4"/>
  <c r="T194" i="4"/>
  <c r="S194" i="4"/>
  <c r="R194" i="4"/>
  <c r="Q194" i="4"/>
  <c r="P194" i="4"/>
  <c r="O194" i="4"/>
  <c r="C194" i="4"/>
  <c r="A194" i="4"/>
  <c r="AE193" i="4"/>
  <c r="AD193" i="4"/>
  <c r="AC193" i="4"/>
  <c r="AB193" i="4"/>
  <c r="W193" i="4"/>
  <c r="V193" i="4"/>
  <c r="U193" i="4"/>
  <c r="T193" i="4"/>
  <c r="S193" i="4"/>
  <c r="R193" i="4"/>
  <c r="Q193" i="4"/>
  <c r="P193" i="4"/>
  <c r="O193" i="4"/>
  <c r="C193" i="4"/>
  <c r="A193" i="4"/>
  <c r="AE192" i="4"/>
  <c r="AD192" i="4"/>
  <c r="AC192" i="4"/>
  <c r="AB192" i="4"/>
  <c r="W192" i="4"/>
  <c r="V192" i="4"/>
  <c r="U192" i="4"/>
  <c r="T192" i="4"/>
  <c r="S192" i="4"/>
  <c r="R192" i="4"/>
  <c r="Q192" i="4"/>
  <c r="P192" i="4"/>
  <c r="O192" i="4"/>
  <c r="C192" i="4"/>
  <c r="A192" i="4"/>
  <c r="AE191" i="4"/>
  <c r="AD191" i="4"/>
  <c r="AC191" i="4"/>
  <c r="AB191" i="4"/>
  <c r="W191" i="4"/>
  <c r="V191" i="4"/>
  <c r="U191" i="4"/>
  <c r="T191" i="4"/>
  <c r="S191" i="4"/>
  <c r="R191" i="4"/>
  <c r="Q191" i="4"/>
  <c r="P191" i="4"/>
  <c r="O191" i="4"/>
  <c r="C191" i="4"/>
  <c r="A191" i="4"/>
  <c r="AE190" i="4"/>
  <c r="AD190" i="4"/>
  <c r="AC190" i="4"/>
  <c r="AB190" i="4"/>
  <c r="W190" i="4"/>
  <c r="V190" i="4"/>
  <c r="U190" i="4"/>
  <c r="T190" i="4"/>
  <c r="S190" i="4"/>
  <c r="R190" i="4"/>
  <c r="Q190" i="4"/>
  <c r="P190" i="4"/>
  <c r="O190" i="4"/>
  <c r="C190" i="4"/>
  <c r="A190" i="4"/>
  <c r="AE189" i="4"/>
  <c r="AD189" i="4"/>
  <c r="AC189" i="4"/>
  <c r="AB189" i="4"/>
  <c r="W189" i="4"/>
  <c r="V189" i="4"/>
  <c r="U189" i="4"/>
  <c r="T189" i="4"/>
  <c r="S189" i="4"/>
  <c r="R189" i="4"/>
  <c r="Q189" i="4"/>
  <c r="P189" i="4"/>
  <c r="O189" i="4"/>
  <c r="C189" i="4"/>
  <c r="A189" i="4"/>
  <c r="AE188" i="4"/>
  <c r="AD188" i="4"/>
  <c r="AC188" i="4"/>
  <c r="AB188" i="4"/>
  <c r="W188" i="4"/>
  <c r="V188" i="4"/>
  <c r="U188" i="4"/>
  <c r="T188" i="4"/>
  <c r="S188" i="4"/>
  <c r="R188" i="4"/>
  <c r="Q188" i="4"/>
  <c r="P188" i="4"/>
  <c r="O188" i="4"/>
  <c r="C188" i="4"/>
  <c r="A188" i="4"/>
  <c r="AE187" i="4"/>
  <c r="AD187" i="4"/>
  <c r="AC187" i="4"/>
  <c r="AB187" i="4"/>
  <c r="W187" i="4"/>
  <c r="V187" i="4"/>
  <c r="U187" i="4"/>
  <c r="T187" i="4"/>
  <c r="S187" i="4"/>
  <c r="R187" i="4"/>
  <c r="Q187" i="4"/>
  <c r="P187" i="4"/>
  <c r="O187" i="4"/>
  <c r="C187" i="4"/>
  <c r="A187" i="4"/>
  <c r="AE186" i="4"/>
  <c r="AD186" i="4"/>
  <c r="AC186" i="4"/>
  <c r="AB186" i="4"/>
  <c r="W186" i="4"/>
  <c r="V186" i="4"/>
  <c r="U186" i="4"/>
  <c r="T186" i="4"/>
  <c r="S186" i="4"/>
  <c r="R186" i="4"/>
  <c r="Q186" i="4"/>
  <c r="P186" i="4"/>
  <c r="O186" i="4"/>
  <c r="C186" i="4"/>
  <c r="A186" i="4"/>
  <c r="AE185" i="4"/>
  <c r="AD185" i="4"/>
  <c r="AC185" i="4"/>
  <c r="AB185" i="4"/>
  <c r="W185" i="4"/>
  <c r="V185" i="4"/>
  <c r="U185" i="4"/>
  <c r="T185" i="4"/>
  <c r="S185" i="4"/>
  <c r="R185" i="4"/>
  <c r="Q185" i="4"/>
  <c r="P185" i="4"/>
  <c r="O185" i="4"/>
  <c r="C185" i="4"/>
  <c r="A185" i="4"/>
  <c r="AE184" i="4"/>
  <c r="AD184" i="4"/>
  <c r="AC184" i="4"/>
  <c r="AB184" i="4"/>
  <c r="W184" i="4"/>
  <c r="V184" i="4"/>
  <c r="U184" i="4"/>
  <c r="T184" i="4"/>
  <c r="S184" i="4"/>
  <c r="R184" i="4"/>
  <c r="Q184" i="4"/>
  <c r="P184" i="4"/>
  <c r="O184" i="4"/>
  <c r="C184" i="4"/>
  <c r="A184" i="4"/>
  <c r="AE183" i="4"/>
  <c r="AD183" i="4"/>
  <c r="AC183" i="4"/>
  <c r="AB183" i="4"/>
  <c r="W183" i="4"/>
  <c r="V183" i="4"/>
  <c r="U183" i="4"/>
  <c r="T183" i="4"/>
  <c r="S183" i="4"/>
  <c r="R183" i="4"/>
  <c r="Q183" i="4"/>
  <c r="P183" i="4"/>
  <c r="O183" i="4"/>
  <c r="C183" i="4"/>
  <c r="A183" i="4"/>
  <c r="AE182" i="4"/>
  <c r="AD182" i="4"/>
  <c r="AC182" i="4"/>
  <c r="AB182" i="4"/>
  <c r="W182" i="4"/>
  <c r="V182" i="4"/>
  <c r="U182" i="4"/>
  <c r="T182" i="4"/>
  <c r="S182" i="4"/>
  <c r="R182" i="4"/>
  <c r="Q182" i="4"/>
  <c r="P182" i="4"/>
  <c r="O182" i="4"/>
  <c r="C182" i="4"/>
  <c r="A182" i="4"/>
  <c r="AE181" i="4"/>
  <c r="AD181" i="4"/>
  <c r="AC181" i="4"/>
  <c r="AB181" i="4"/>
  <c r="W181" i="4"/>
  <c r="V181" i="4"/>
  <c r="U181" i="4"/>
  <c r="T181" i="4"/>
  <c r="S181" i="4"/>
  <c r="R181" i="4"/>
  <c r="Q181" i="4"/>
  <c r="P181" i="4"/>
  <c r="O181" i="4"/>
  <c r="C181" i="4"/>
  <c r="A181" i="4"/>
  <c r="AE180" i="4"/>
  <c r="AD180" i="4"/>
  <c r="AC180" i="4"/>
  <c r="AB180" i="4"/>
  <c r="W180" i="4"/>
  <c r="V180" i="4"/>
  <c r="U180" i="4"/>
  <c r="T180" i="4"/>
  <c r="S180" i="4"/>
  <c r="R180" i="4"/>
  <c r="Q180" i="4"/>
  <c r="P180" i="4"/>
  <c r="O180" i="4"/>
  <c r="C180" i="4"/>
  <c r="A180" i="4"/>
  <c r="AE179" i="4"/>
  <c r="AD179" i="4"/>
  <c r="AC179" i="4"/>
  <c r="AB179" i="4"/>
  <c r="W179" i="4"/>
  <c r="V179" i="4"/>
  <c r="U179" i="4"/>
  <c r="T179" i="4"/>
  <c r="S179" i="4"/>
  <c r="R179" i="4"/>
  <c r="Q179" i="4"/>
  <c r="P179" i="4"/>
  <c r="O179" i="4"/>
  <c r="C179" i="4"/>
  <c r="A179" i="4"/>
  <c r="AE178" i="4"/>
  <c r="AD178" i="4"/>
  <c r="AC178" i="4"/>
  <c r="AB178" i="4"/>
  <c r="W178" i="4"/>
  <c r="V178" i="4"/>
  <c r="U178" i="4"/>
  <c r="T178" i="4"/>
  <c r="S178" i="4"/>
  <c r="R178" i="4"/>
  <c r="Q178" i="4"/>
  <c r="P178" i="4"/>
  <c r="O178" i="4"/>
  <c r="C178" i="4"/>
  <c r="A178" i="4"/>
  <c r="AE177" i="4"/>
  <c r="AD177" i="4"/>
  <c r="AC177" i="4"/>
  <c r="AB177" i="4"/>
  <c r="W177" i="4"/>
  <c r="V177" i="4"/>
  <c r="U177" i="4"/>
  <c r="T177" i="4"/>
  <c r="S177" i="4"/>
  <c r="R177" i="4"/>
  <c r="Q177" i="4"/>
  <c r="P177" i="4"/>
  <c r="O177" i="4"/>
  <c r="C177" i="4"/>
  <c r="A177" i="4"/>
  <c r="AE176" i="4"/>
  <c r="AD176" i="4"/>
  <c r="AC176" i="4"/>
  <c r="AB176" i="4"/>
  <c r="W176" i="4"/>
  <c r="V176" i="4"/>
  <c r="U176" i="4"/>
  <c r="T176" i="4"/>
  <c r="S176" i="4"/>
  <c r="R176" i="4"/>
  <c r="Q176" i="4"/>
  <c r="P176" i="4"/>
  <c r="O176" i="4"/>
  <c r="C176" i="4"/>
  <c r="A176" i="4"/>
  <c r="AE175" i="4"/>
  <c r="AD175" i="4"/>
  <c r="AC175" i="4"/>
  <c r="AB175" i="4"/>
  <c r="W175" i="4"/>
  <c r="V175" i="4"/>
  <c r="U175" i="4"/>
  <c r="T175" i="4"/>
  <c r="S175" i="4"/>
  <c r="R175" i="4"/>
  <c r="Q175" i="4"/>
  <c r="P175" i="4"/>
  <c r="O175" i="4"/>
  <c r="C175" i="4"/>
  <c r="A175" i="4"/>
  <c r="AE174" i="4"/>
  <c r="AD174" i="4"/>
  <c r="AC174" i="4"/>
  <c r="AB174" i="4"/>
  <c r="W174" i="4"/>
  <c r="V174" i="4"/>
  <c r="U174" i="4"/>
  <c r="T174" i="4"/>
  <c r="S174" i="4"/>
  <c r="R174" i="4"/>
  <c r="Q174" i="4"/>
  <c r="P174" i="4"/>
  <c r="O174" i="4"/>
  <c r="C174" i="4"/>
  <c r="A174" i="4"/>
  <c r="AE173" i="4"/>
  <c r="AD173" i="4"/>
  <c r="AC173" i="4"/>
  <c r="AB173" i="4"/>
  <c r="W173" i="4"/>
  <c r="V173" i="4"/>
  <c r="U173" i="4"/>
  <c r="T173" i="4"/>
  <c r="S173" i="4"/>
  <c r="R173" i="4"/>
  <c r="Q173" i="4"/>
  <c r="P173" i="4"/>
  <c r="O173" i="4"/>
  <c r="C173" i="4"/>
  <c r="A173" i="4"/>
  <c r="AE172" i="4"/>
  <c r="AD172" i="4"/>
  <c r="AC172" i="4"/>
  <c r="AB172" i="4"/>
  <c r="W172" i="4"/>
  <c r="V172" i="4"/>
  <c r="U172" i="4"/>
  <c r="T172" i="4"/>
  <c r="S172" i="4"/>
  <c r="R172" i="4"/>
  <c r="Q172" i="4"/>
  <c r="P172" i="4"/>
  <c r="O172" i="4"/>
  <c r="C172" i="4"/>
  <c r="A172" i="4"/>
  <c r="AE171" i="4"/>
  <c r="AD171" i="4"/>
  <c r="AC171" i="4"/>
  <c r="AB171" i="4"/>
  <c r="W171" i="4"/>
  <c r="V171" i="4"/>
  <c r="U171" i="4"/>
  <c r="T171" i="4"/>
  <c r="S171" i="4"/>
  <c r="R171" i="4"/>
  <c r="Q171" i="4"/>
  <c r="P171" i="4"/>
  <c r="O171" i="4"/>
  <c r="C171" i="4"/>
  <c r="A171" i="4"/>
  <c r="AE170" i="4"/>
  <c r="AD170" i="4"/>
  <c r="AC170" i="4"/>
  <c r="AB170" i="4"/>
  <c r="W170" i="4"/>
  <c r="V170" i="4"/>
  <c r="U170" i="4"/>
  <c r="T170" i="4"/>
  <c r="S170" i="4"/>
  <c r="R170" i="4"/>
  <c r="Q170" i="4"/>
  <c r="P170" i="4"/>
  <c r="O170" i="4"/>
  <c r="C170" i="4"/>
  <c r="A170" i="4"/>
  <c r="AE169" i="4"/>
  <c r="AD169" i="4"/>
  <c r="AC169" i="4"/>
  <c r="AB169" i="4"/>
  <c r="W169" i="4"/>
  <c r="V169" i="4"/>
  <c r="U169" i="4"/>
  <c r="T169" i="4"/>
  <c r="S169" i="4"/>
  <c r="R169" i="4"/>
  <c r="Q169" i="4"/>
  <c r="P169" i="4"/>
  <c r="O169" i="4"/>
  <c r="C169" i="4"/>
  <c r="A169" i="4"/>
  <c r="AE168" i="4"/>
  <c r="AD168" i="4"/>
  <c r="AC168" i="4"/>
  <c r="AB168" i="4"/>
  <c r="W168" i="4"/>
  <c r="V168" i="4"/>
  <c r="U168" i="4"/>
  <c r="T168" i="4"/>
  <c r="S168" i="4"/>
  <c r="R168" i="4"/>
  <c r="Q168" i="4"/>
  <c r="P168" i="4"/>
  <c r="O168" i="4"/>
  <c r="C168" i="4"/>
  <c r="A168" i="4"/>
  <c r="AE167" i="4"/>
  <c r="AD167" i="4"/>
  <c r="AC167" i="4"/>
  <c r="AB167" i="4"/>
  <c r="W167" i="4"/>
  <c r="V167" i="4"/>
  <c r="U167" i="4"/>
  <c r="T167" i="4"/>
  <c r="S167" i="4"/>
  <c r="R167" i="4"/>
  <c r="Q167" i="4"/>
  <c r="P167" i="4"/>
  <c r="O167" i="4"/>
  <c r="C167" i="4"/>
  <c r="A167" i="4"/>
  <c r="AE166" i="4"/>
  <c r="AD166" i="4"/>
  <c r="AC166" i="4"/>
  <c r="AB166" i="4"/>
  <c r="W166" i="4"/>
  <c r="V166" i="4"/>
  <c r="U166" i="4"/>
  <c r="T166" i="4"/>
  <c r="S166" i="4"/>
  <c r="R166" i="4"/>
  <c r="Q166" i="4"/>
  <c r="P166" i="4"/>
  <c r="O166" i="4"/>
  <c r="C166" i="4"/>
  <c r="A166" i="4"/>
  <c r="AE165" i="4"/>
  <c r="AD165" i="4"/>
  <c r="AC165" i="4"/>
  <c r="AB165" i="4"/>
  <c r="W165" i="4"/>
  <c r="V165" i="4"/>
  <c r="U165" i="4"/>
  <c r="T165" i="4"/>
  <c r="S165" i="4"/>
  <c r="R165" i="4"/>
  <c r="Q165" i="4"/>
  <c r="P165" i="4"/>
  <c r="O165" i="4"/>
  <c r="C165" i="4"/>
  <c r="A165" i="4"/>
  <c r="AE164" i="4"/>
  <c r="AD164" i="4"/>
  <c r="AC164" i="4"/>
  <c r="AB164" i="4"/>
  <c r="W164" i="4"/>
  <c r="V164" i="4"/>
  <c r="U164" i="4"/>
  <c r="T164" i="4"/>
  <c r="S164" i="4"/>
  <c r="R164" i="4"/>
  <c r="Q164" i="4"/>
  <c r="P164" i="4"/>
  <c r="O164" i="4"/>
  <c r="C164" i="4"/>
  <c r="A164" i="4"/>
  <c r="AE163" i="4"/>
  <c r="AD163" i="4"/>
  <c r="AC163" i="4"/>
  <c r="AB163" i="4"/>
  <c r="W163" i="4"/>
  <c r="V163" i="4"/>
  <c r="U163" i="4"/>
  <c r="T163" i="4"/>
  <c r="S163" i="4"/>
  <c r="R163" i="4"/>
  <c r="Q163" i="4"/>
  <c r="P163" i="4"/>
  <c r="O163" i="4"/>
  <c r="C163" i="4"/>
  <c r="A163" i="4"/>
  <c r="AE162" i="4"/>
  <c r="AD162" i="4"/>
  <c r="AC162" i="4"/>
  <c r="AB162" i="4"/>
  <c r="W162" i="4"/>
  <c r="V162" i="4"/>
  <c r="U162" i="4"/>
  <c r="T162" i="4"/>
  <c r="S162" i="4"/>
  <c r="R162" i="4"/>
  <c r="Q162" i="4"/>
  <c r="P162" i="4"/>
  <c r="O162" i="4"/>
  <c r="C162" i="4"/>
  <c r="A162" i="4"/>
  <c r="AE161" i="4"/>
  <c r="AD161" i="4"/>
  <c r="AC161" i="4"/>
  <c r="AB161" i="4"/>
  <c r="W161" i="4"/>
  <c r="V161" i="4"/>
  <c r="U161" i="4"/>
  <c r="T161" i="4"/>
  <c r="S161" i="4"/>
  <c r="R161" i="4"/>
  <c r="Q161" i="4"/>
  <c r="P161" i="4"/>
  <c r="O161" i="4"/>
  <c r="C161" i="4"/>
  <c r="A161" i="4"/>
  <c r="AE160" i="4"/>
  <c r="AD160" i="4"/>
  <c r="AC160" i="4"/>
  <c r="AB160" i="4"/>
  <c r="W160" i="4"/>
  <c r="V160" i="4"/>
  <c r="U160" i="4"/>
  <c r="T160" i="4"/>
  <c r="S160" i="4"/>
  <c r="R160" i="4"/>
  <c r="Q160" i="4"/>
  <c r="P160" i="4"/>
  <c r="O160" i="4"/>
  <c r="C160" i="4"/>
  <c r="A160" i="4"/>
  <c r="AE159" i="4"/>
  <c r="AD159" i="4"/>
  <c r="AC159" i="4"/>
  <c r="AB159" i="4"/>
  <c r="W159" i="4"/>
  <c r="V159" i="4"/>
  <c r="U159" i="4"/>
  <c r="T159" i="4"/>
  <c r="S159" i="4"/>
  <c r="R159" i="4"/>
  <c r="Q159" i="4"/>
  <c r="P159" i="4"/>
  <c r="O159" i="4"/>
  <c r="C159" i="4"/>
  <c r="A159" i="4"/>
  <c r="AE158" i="4"/>
  <c r="AD158" i="4"/>
  <c r="AC158" i="4"/>
  <c r="AB158" i="4"/>
  <c r="W158" i="4"/>
  <c r="V158" i="4"/>
  <c r="U158" i="4"/>
  <c r="T158" i="4"/>
  <c r="S158" i="4"/>
  <c r="R158" i="4"/>
  <c r="Q158" i="4"/>
  <c r="P158" i="4"/>
  <c r="O158" i="4"/>
  <c r="C158" i="4"/>
  <c r="A158" i="4"/>
  <c r="AE157" i="4"/>
  <c r="AD157" i="4"/>
  <c r="AC157" i="4"/>
  <c r="AB157" i="4"/>
  <c r="W157" i="4"/>
  <c r="V157" i="4"/>
  <c r="U157" i="4"/>
  <c r="T157" i="4"/>
  <c r="S157" i="4"/>
  <c r="R157" i="4"/>
  <c r="Q157" i="4"/>
  <c r="P157" i="4"/>
  <c r="O157" i="4"/>
  <c r="C157" i="4"/>
  <c r="A157" i="4"/>
  <c r="AE156" i="4"/>
  <c r="AD156" i="4"/>
  <c r="AC156" i="4"/>
  <c r="AB156" i="4"/>
  <c r="W156" i="4"/>
  <c r="V156" i="4"/>
  <c r="U156" i="4"/>
  <c r="T156" i="4"/>
  <c r="S156" i="4"/>
  <c r="R156" i="4"/>
  <c r="Q156" i="4"/>
  <c r="P156" i="4"/>
  <c r="O156" i="4"/>
  <c r="C156" i="4"/>
  <c r="A156" i="4"/>
  <c r="AE155" i="4"/>
  <c r="AD155" i="4"/>
  <c r="AC155" i="4"/>
  <c r="AB155" i="4"/>
  <c r="W155" i="4"/>
  <c r="V155" i="4"/>
  <c r="U155" i="4"/>
  <c r="T155" i="4"/>
  <c r="S155" i="4"/>
  <c r="R155" i="4"/>
  <c r="Q155" i="4"/>
  <c r="P155" i="4"/>
  <c r="O155" i="4"/>
  <c r="C155" i="4"/>
  <c r="A155" i="4"/>
  <c r="AE154" i="4"/>
  <c r="AD154" i="4"/>
  <c r="AC154" i="4"/>
  <c r="AB154" i="4"/>
  <c r="W154" i="4"/>
  <c r="V154" i="4"/>
  <c r="U154" i="4"/>
  <c r="T154" i="4"/>
  <c r="S154" i="4"/>
  <c r="R154" i="4"/>
  <c r="Q154" i="4"/>
  <c r="P154" i="4"/>
  <c r="O154" i="4"/>
  <c r="C154" i="4"/>
  <c r="A154" i="4"/>
  <c r="AE153" i="4"/>
  <c r="AD153" i="4"/>
  <c r="AC153" i="4"/>
  <c r="AB153" i="4"/>
  <c r="W153" i="4"/>
  <c r="V153" i="4"/>
  <c r="U153" i="4"/>
  <c r="T153" i="4"/>
  <c r="S153" i="4"/>
  <c r="R153" i="4"/>
  <c r="Q153" i="4"/>
  <c r="P153" i="4"/>
  <c r="O153" i="4"/>
  <c r="C153" i="4"/>
  <c r="A153" i="4"/>
  <c r="AE152" i="4"/>
  <c r="AD152" i="4"/>
  <c r="AC152" i="4"/>
  <c r="AB152" i="4"/>
  <c r="W152" i="4"/>
  <c r="V152" i="4"/>
  <c r="U152" i="4"/>
  <c r="T152" i="4"/>
  <c r="S152" i="4"/>
  <c r="R152" i="4"/>
  <c r="Q152" i="4"/>
  <c r="P152" i="4"/>
  <c r="O152" i="4"/>
  <c r="C152" i="4"/>
  <c r="A152" i="4"/>
  <c r="AE151" i="4"/>
  <c r="AD151" i="4"/>
  <c r="AC151" i="4"/>
  <c r="AB151" i="4"/>
  <c r="W151" i="4"/>
  <c r="V151" i="4"/>
  <c r="U151" i="4"/>
  <c r="T151" i="4"/>
  <c r="S151" i="4"/>
  <c r="R151" i="4"/>
  <c r="Q151" i="4"/>
  <c r="P151" i="4"/>
  <c r="O151" i="4"/>
  <c r="C151" i="4"/>
  <c r="A151" i="4"/>
  <c r="AE150" i="4"/>
  <c r="AD150" i="4"/>
  <c r="AC150" i="4"/>
  <c r="AB150" i="4"/>
  <c r="W150" i="4"/>
  <c r="V150" i="4"/>
  <c r="U150" i="4"/>
  <c r="T150" i="4"/>
  <c r="S150" i="4"/>
  <c r="R150" i="4"/>
  <c r="Q150" i="4"/>
  <c r="P150" i="4"/>
  <c r="O150" i="4"/>
  <c r="C150" i="4"/>
  <c r="A150" i="4"/>
  <c r="AE149" i="4"/>
  <c r="AD149" i="4"/>
  <c r="AC149" i="4"/>
  <c r="AB149" i="4"/>
  <c r="W149" i="4"/>
  <c r="V149" i="4"/>
  <c r="U149" i="4"/>
  <c r="T149" i="4"/>
  <c r="S149" i="4"/>
  <c r="R149" i="4"/>
  <c r="Q149" i="4"/>
  <c r="P149" i="4"/>
  <c r="O149" i="4"/>
  <c r="C149" i="4"/>
  <c r="A149" i="4"/>
  <c r="AE148" i="4"/>
  <c r="AD148" i="4"/>
  <c r="AC148" i="4"/>
  <c r="AB148" i="4"/>
  <c r="W148" i="4"/>
  <c r="V148" i="4"/>
  <c r="U148" i="4"/>
  <c r="T148" i="4"/>
  <c r="S148" i="4"/>
  <c r="R148" i="4"/>
  <c r="Q148" i="4"/>
  <c r="P148" i="4"/>
  <c r="O148" i="4"/>
  <c r="C148" i="4"/>
  <c r="A148" i="4"/>
  <c r="AE147" i="4"/>
  <c r="AD147" i="4"/>
  <c r="AC147" i="4"/>
  <c r="AB147" i="4"/>
  <c r="W147" i="4"/>
  <c r="V147" i="4"/>
  <c r="U147" i="4"/>
  <c r="T147" i="4"/>
  <c r="S147" i="4"/>
  <c r="R147" i="4"/>
  <c r="Q147" i="4"/>
  <c r="P147" i="4"/>
  <c r="O147" i="4"/>
  <c r="C147" i="4"/>
  <c r="A147" i="4"/>
  <c r="AE146" i="4"/>
  <c r="AD146" i="4"/>
  <c r="AC146" i="4"/>
  <c r="AB146" i="4"/>
  <c r="W146" i="4"/>
  <c r="V146" i="4"/>
  <c r="U146" i="4"/>
  <c r="T146" i="4"/>
  <c r="S146" i="4"/>
  <c r="R146" i="4"/>
  <c r="Q146" i="4"/>
  <c r="P146" i="4"/>
  <c r="O146" i="4"/>
  <c r="C146" i="4"/>
  <c r="A146" i="4"/>
  <c r="AE145" i="4"/>
  <c r="AD145" i="4"/>
  <c r="AC145" i="4"/>
  <c r="AB145" i="4"/>
  <c r="W145" i="4"/>
  <c r="V145" i="4"/>
  <c r="U145" i="4"/>
  <c r="T145" i="4"/>
  <c r="S145" i="4"/>
  <c r="R145" i="4"/>
  <c r="Q145" i="4"/>
  <c r="P145" i="4"/>
  <c r="O145" i="4"/>
  <c r="C145" i="4"/>
  <c r="A145" i="4"/>
  <c r="AE144" i="4"/>
  <c r="AD144" i="4"/>
  <c r="AC144" i="4"/>
  <c r="AB144" i="4"/>
  <c r="W144" i="4"/>
  <c r="V144" i="4"/>
  <c r="U144" i="4"/>
  <c r="T144" i="4"/>
  <c r="S144" i="4"/>
  <c r="R144" i="4"/>
  <c r="Q144" i="4"/>
  <c r="P144" i="4"/>
  <c r="O144" i="4"/>
  <c r="C144" i="4"/>
  <c r="A144" i="4"/>
  <c r="AE143" i="4"/>
  <c r="AD143" i="4"/>
  <c r="AC143" i="4"/>
  <c r="AB143" i="4"/>
  <c r="W143" i="4"/>
  <c r="V143" i="4"/>
  <c r="U143" i="4"/>
  <c r="T143" i="4"/>
  <c r="S143" i="4"/>
  <c r="R143" i="4"/>
  <c r="Q143" i="4"/>
  <c r="P143" i="4"/>
  <c r="O143" i="4"/>
  <c r="C143" i="4"/>
  <c r="A143" i="4"/>
  <c r="AE142" i="4"/>
  <c r="AD142" i="4"/>
  <c r="AC142" i="4"/>
  <c r="AB142" i="4"/>
  <c r="W142" i="4"/>
  <c r="V142" i="4"/>
  <c r="U142" i="4"/>
  <c r="T142" i="4"/>
  <c r="S142" i="4"/>
  <c r="R142" i="4"/>
  <c r="Q142" i="4"/>
  <c r="P142" i="4"/>
  <c r="O142" i="4"/>
  <c r="C142" i="4"/>
  <c r="A142" i="4"/>
  <c r="AE141" i="4"/>
  <c r="AD141" i="4"/>
  <c r="AC141" i="4"/>
  <c r="AB141" i="4"/>
  <c r="W141" i="4"/>
  <c r="V141" i="4"/>
  <c r="U141" i="4"/>
  <c r="T141" i="4"/>
  <c r="S141" i="4"/>
  <c r="R141" i="4"/>
  <c r="Q141" i="4"/>
  <c r="P141" i="4"/>
  <c r="O141" i="4"/>
  <c r="C141" i="4"/>
  <c r="A141" i="4"/>
  <c r="AE140" i="4"/>
  <c r="AD140" i="4"/>
  <c r="AC140" i="4"/>
  <c r="AB140" i="4"/>
  <c r="W140" i="4"/>
  <c r="V140" i="4"/>
  <c r="U140" i="4"/>
  <c r="T140" i="4"/>
  <c r="S140" i="4"/>
  <c r="R140" i="4"/>
  <c r="Q140" i="4"/>
  <c r="P140" i="4"/>
  <c r="O140" i="4"/>
  <c r="C140" i="4"/>
  <c r="A140" i="4"/>
  <c r="AE139" i="4"/>
  <c r="AD139" i="4"/>
  <c r="AC139" i="4"/>
  <c r="AB139" i="4"/>
  <c r="W139" i="4"/>
  <c r="V139" i="4"/>
  <c r="U139" i="4"/>
  <c r="T139" i="4"/>
  <c r="S139" i="4"/>
  <c r="R139" i="4"/>
  <c r="Q139" i="4"/>
  <c r="P139" i="4"/>
  <c r="O139" i="4"/>
  <c r="C139" i="4"/>
  <c r="A139" i="4"/>
  <c r="AE138" i="4"/>
  <c r="AD138" i="4"/>
  <c r="AC138" i="4"/>
  <c r="AB138" i="4"/>
  <c r="W138" i="4"/>
  <c r="V138" i="4"/>
  <c r="U138" i="4"/>
  <c r="T138" i="4"/>
  <c r="S138" i="4"/>
  <c r="R138" i="4"/>
  <c r="Q138" i="4"/>
  <c r="P138" i="4"/>
  <c r="O138" i="4"/>
  <c r="C138" i="4"/>
  <c r="A138" i="4"/>
  <c r="AE137" i="4"/>
  <c r="AD137" i="4"/>
  <c r="AC137" i="4"/>
  <c r="AB137" i="4"/>
  <c r="W137" i="4"/>
  <c r="V137" i="4"/>
  <c r="U137" i="4"/>
  <c r="T137" i="4"/>
  <c r="S137" i="4"/>
  <c r="R137" i="4"/>
  <c r="Q137" i="4"/>
  <c r="P137" i="4"/>
  <c r="O137" i="4"/>
  <c r="C137" i="4"/>
  <c r="A137" i="4"/>
  <c r="AE136" i="4"/>
  <c r="AD136" i="4"/>
  <c r="AC136" i="4"/>
  <c r="AB136" i="4"/>
  <c r="W136" i="4"/>
  <c r="V136" i="4"/>
  <c r="U136" i="4"/>
  <c r="T136" i="4"/>
  <c r="S136" i="4"/>
  <c r="R136" i="4"/>
  <c r="Q136" i="4"/>
  <c r="P136" i="4"/>
  <c r="O136" i="4"/>
  <c r="C136" i="4"/>
  <c r="A136" i="4"/>
  <c r="AE135" i="4"/>
  <c r="AD135" i="4"/>
  <c r="AC135" i="4"/>
  <c r="AB135" i="4"/>
  <c r="W135" i="4"/>
  <c r="V135" i="4"/>
  <c r="U135" i="4"/>
  <c r="T135" i="4"/>
  <c r="S135" i="4"/>
  <c r="R135" i="4"/>
  <c r="Q135" i="4"/>
  <c r="P135" i="4"/>
  <c r="O135" i="4"/>
  <c r="C135" i="4"/>
  <c r="A135" i="4"/>
  <c r="AE134" i="4"/>
  <c r="AD134" i="4"/>
  <c r="AC134" i="4"/>
  <c r="AB134" i="4"/>
  <c r="W134" i="4"/>
  <c r="V134" i="4"/>
  <c r="U134" i="4"/>
  <c r="T134" i="4"/>
  <c r="S134" i="4"/>
  <c r="R134" i="4"/>
  <c r="Q134" i="4"/>
  <c r="P134" i="4"/>
  <c r="O134" i="4"/>
  <c r="C134" i="4"/>
  <c r="A134" i="4"/>
  <c r="AE133" i="4"/>
  <c r="AD133" i="4"/>
  <c r="AC133" i="4"/>
  <c r="AB133" i="4"/>
  <c r="W133" i="4"/>
  <c r="V133" i="4"/>
  <c r="U133" i="4"/>
  <c r="T133" i="4"/>
  <c r="S133" i="4"/>
  <c r="R133" i="4"/>
  <c r="Q133" i="4"/>
  <c r="P133" i="4"/>
  <c r="O133" i="4"/>
  <c r="C133" i="4"/>
  <c r="A133" i="4"/>
  <c r="AE132" i="4"/>
  <c r="AD132" i="4"/>
  <c r="AC132" i="4"/>
  <c r="AB132" i="4"/>
  <c r="W132" i="4"/>
  <c r="V132" i="4"/>
  <c r="U132" i="4"/>
  <c r="T132" i="4"/>
  <c r="S132" i="4"/>
  <c r="R132" i="4"/>
  <c r="Q132" i="4"/>
  <c r="P132" i="4"/>
  <c r="O132" i="4"/>
  <c r="C132" i="4"/>
  <c r="A132" i="4"/>
  <c r="AE131" i="4"/>
  <c r="AD131" i="4"/>
  <c r="AC131" i="4"/>
  <c r="AB131" i="4"/>
  <c r="W131" i="4"/>
  <c r="V131" i="4"/>
  <c r="U131" i="4"/>
  <c r="T131" i="4"/>
  <c r="S131" i="4"/>
  <c r="R131" i="4"/>
  <c r="Q131" i="4"/>
  <c r="P131" i="4"/>
  <c r="O131" i="4"/>
  <c r="C131" i="4"/>
  <c r="A131" i="4"/>
  <c r="AE130" i="4"/>
  <c r="AD130" i="4"/>
  <c r="AC130" i="4"/>
  <c r="AB130" i="4"/>
  <c r="W130" i="4"/>
  <c r="V130" i="4"/>
  <c r="U130" i="4"/>
  <c r="T130" i="4"/>
  <c r="S130" i="4"/>
  <c r="R130" i="4"/>
  <c r="Q130" i="4"/>
  <c r="P130" i="4"/>
  <c r="O130" i="4"/>
  <c r="C130" i="4"/>
  <c r="A130" i="4"/>
  <c r="AE129" i="4"/>
  <c r="AD129" i="4"/>
  <c r="AC129" i="4"/>
  <c r="AB129" i="4"/>
  <c r="W129" i="4"/>
  <c r="V129" i="4"/>
  <c r="U129" i="4"/>
  <c r="T129" i="4"/>
  <c r="S129" i="4"/>
  <c r="R129" i="4"/>
  <c r="Q129" i="4"/>
  <c r="P129" i="4"/>
  <c r="O129" i="4"/>
  <c r="C129" i="4"/>
  <c r="A129" i="4"/>
  <c r="AE128" i="4"/>
  <c r="AD128" i="4"/>
  <c r="AC128" i="4"/>
  <c r="AB128" i="4"/>
  <c r="W128" i="4"/>
  <c r="V128" i="4"/>
  <c r="U128" i="4"/>
  <c r="T128" i="4"/>
  <c r="S128" i="4"/>
  <c r="R128" i="4"/>
  <c r="Q128" i="4"/>
  <c r="P128" i="4"/>
  <c r="O128" i="4"/>
  <c r="C128" i="4"/>
  <c r="A128" i="4"/>
  <c r="AE127" i="4"/>
  <c r="AD127" i="4"/>
  <c r="AC127" i="4"/>
  <c r="AB127" i="4"/>
  <c r="W127" i="4"/>
  <c r="V127" i="4"/>
  <c r="U127" i="4"/>
  <c r="T127" i="4"/>
  <c r="S127" i="4"/>
  <c r="R127" i="4"/>
  <c r="Q127" i="4"/>
  <c r="P127" i="4"/>
  <c r="O127" i="4"/>
  <c r="C127" i="4"/>
  <c r="A127" i="4"/>
  <c r="AE126" i="4"/>
  <c r="AD126" i="4"/>
  <c r="AC126" i="4"/>
  <c r="AB126" i="4"/>
  <c r="W126" i="4"/>
  <c r="V126" i="4"/>
  <c r="U126" i="4"/>
  <c r="T126" i="4"/>
  <c r="S126" i="4"/>
  <c r="R126" i="4"/>
  <c r="Q126" i="4"/>
  <c r="P126" i="4"/>
  <c r="O126" i="4"/>
  <c r="C126" i="4"/>
  <c r="A126" i="4"/>
  <c r="AE125" i="4"/>
  <c r="AD125" i="4"/>
  <c r="AC125" i="4"/>
  <c r="AB125" i="4"/>
  <c r="W125" i="4"/>
  <c r="V125" i="4"/>
  <c r="U125" i="4"/>
  <c r="T125" i="4"/>
  <c r="S125" i="4"/>
  <c r="R125" i="4"/>
  <c r="Q125" i="4"/>
  <c r="P125" i="4"/>
  <c r="O125" i="4"/>
  <c r="C125" i="4"/>
  <c r="A125" i="4"/>
  <c r="AE124" i="4"/>
  <c r="AD124" i="4"/>
  <c r="AC124" i="4"/>
  <c r="AB124" i="4"/>
  <c r="W124" i="4"/>
  <c r="V124" i="4"/>
  <c r="U124" i="4"/>
  <c r="T124" i="4"/>
  <c r="S124" i="4"/>
  <c r="R124" i="4"/>
  <c r="Q124" i="4"/>
  <c r="P124" i="4"/>
  <c r="O124" i="4"/>
  <c r="C124" i="4"/>
  <c r="A124" i="4"/>
  <c r="AE123" i="4"/>
  <c r="AD123" i="4"/>
  <c r="AC123" i="4"/>
  <c r="AB123" i="4"/>
  <c r="W123" i="4"/>
  <c r="V123" i="4"/>
  <c r="U123" i="4"/>
  <c r="T123" i="4"/>
  <c r="S123" i="4"/>
  <c r="R123" i="4"/>
  <c r="Q123" i="4"/>
  <c r="P123" i="4"/>
  <c r="O123" i="4"/>
  <c r="C123" i="4"/>
  <c r="A123" i="4"/>
  <c r="AE122" i="4"/>
  <c r="AD122" i="4"/>
  <c r="AC122" i="4"/>
  <c r="AB122" i="4"/>
  <c r="W122" i="4"/>
  <c r="V122" i="4"/>
  <c r="U122" i="4"/>
  <c r="T122" i="4"/>
  <c r="S122" i="4"/>
  <c r="R122" i="4"/>
  <c r="Q122" i="4"/>
  <c r="P122" i="4"/>
  <c r="O122" i="4"/>
  <c r="C122" i="4"/>
  <c r="A122" i="4"/>
  <c r="AE121" i="4"/>
  <c r="AD121" i="4"/>
  <c r="AC121" i="4"/>
  <c r="AB121" i="4"/>
  <c r="W121" i="4"/>
  <c r="V121" i="4"/>
  <c r="U121" i="4"/>
  <c r="T121" i="4"/>
  <c r="S121" i="4"/>
  <c r="R121" i="4"/>
  <c r="Q121" i="4"/>
  <c r="P121" i="4"/>
  <c r="O121" i="4"/>
  <c r="C121" i="4"/>
  <c r="A121" i="4"/>
  <c r="AE120" i="4"/>
  <c r="AD120" i="4"/>
  <c r="AC120" i="4"/>
  <c r="AB120" i="4"/>
  <c r="W120" i="4"/>
  <c r="V120" i="4"/>
  <c r="U120" i="4"/>
  <c r="T120" i="4"/>
  <c r="S120" i="4"/>
  <c r="R120" i="4"/>
  <c r="Q120" i="4"/>
  <c r="P120" i="4"/>
  <c r="O120" i="4"/>
  <c r="C120" i="4"/>
  <c r="A120" i="4"/>
  <c r="AE119" i="4"/>
  <c r="AD119" i="4"/>
  <c r="AC119" i="4"/>
  <c r="AB119" i="4"/>
  <c r="W119" i="4"/>
  <c r="V119" i="4"/>
  <c r="U119" i="4"/>
  <c r="T119" i="4"/>
  <c r="S119" i="4"/>
  <c r="R119" i="4"/>
  <c r="Q119" i="4"/>
  <c r="P119" i="4"/>
  <c r="O119" i="4"/>
  <c r="C119" i="4"/>
  <c r="A119" i="4"/>
  <c r="AE118" i="4"/>
  <c r="AD118" i="4"/>
  <c r="AC118" i="4"/>
  <c r="AB118" i="4"/>
  <c r="W118" i="4"/>
  <c r="V118" i="4"/>
  <c r="U118" i="4"/>
  <c r="T118" i="4"/>
  <c r="S118" i="4"/>
  <c r="R118" i="4"/>
  <c r="Q118" i="4"/>
  <c r="P118" i="4"/>
  <c r="O118" i="4"/>
  <c r="C118" i="4"/>
  <c r="A118" i="4"/>
  <c r="AE117" i="4"/>
  <c r="AD117" i="4"/>
  <c r="AC117" i="4"/>
  <c r="AB117" i="4"/>
  <c r="W117" i="4"/>
  <c r="V117" i="4"/>
  <c r="U117" i="4"/>
  <c r="T117" i="4"/>
  <c r="S117" i="4"/>
  <c r="R117" i="4"/>
  <c r="Q117" i="4"/>
  <c r="P117" i="4"/>
  <c r="O117" i="4"/>
  <c r="C117" i="4"/>
  <c r="A117" i="4"/>
  <c r="AE116" i="4"/>
  <c r="AD116" i="4"/>
  <c r="AC116" i="4"/>
  <c r="AB116" i="4"/>
  <c r="W116" i="4"/>
  <c r="V116" i="4"/>
  <c r="U116" i="4"/>
  <c r="T116" i="4"/>
  <c r="S116" i="4"/>
  <c r="R116" i="4"/>
  <c r="Q116" i="4"/>
  <c r="P116" i="4"/>
  <c r="O116" i="4"/>
  <c r="C116" i="4"/>
  <c r="A116" i="4"/>
  <c r="AE115" i="4"/>
  <c r="AD115" i="4"/>
  <c r="AC115" i="4"/>
  <c r="AB115" i="4"/>
  <c r="W115" i="4"/>
  <c r="V115" i="4"/>
  <c r="U115" i="4"/>
  <c r="T115" i="4"/>
  <c r="S115" i="4"/>
  <c r="R115" i="4"/>
  <c r="Q115" i="4"/>
  <c r="P115" i="4"/>
  <c r="O115" i="4"/>
  <c r="C115" i="4"/>
  <c r="A115" i="4"/>
  <c r="AE114" i="4"/>
  <c r="AD114" i="4"/>
  <c r="AC114" i="4"/>
  <c r="AB114" i="4"/>
  <c r="W114" i="4"/>
  <c r="V114" i="4"/>
  <c r="U114" i="4"/>
  <c r="T114" i="4"/>
  <c r="S114" i="4"/>
  <c r="R114" i="4"/>
  <c r="Q114" i="4"/>
  <c r="P114" i="4"/>
  <c r="O114" i="4"/>
  <c r="C114" i="4"/>
  <c r="A114" i="4"/>
  <c r="AE113" i="4"/>
  <c r="AD113" i="4"/>
  <c r="AC113" i="4"/>
  <c r="AB113" i="4"/>
  <c r="W113" i="4"/>
  <c r="V113" i="4"/>
  <c r="U113" i="4"/>
  <c r="T113" i="4"/>
  <c r="S113" i="4"/>
  <c r="R113" i="4"/>
  <c r="Q113" i="4"/>
  <c r="P113" i="4"/>
  <c r="O113" i="4"/>
  <c r="C113" i="4"/>
  <c r="A113" i="4"/>
  <c r="AE112" i="4"/>
  <c r="AD112" i="4"/>
  <c r="AC112" i="4"/>
  <c r="AB112" i="4"/>
  <c r="W112" i="4"/>
  <c r="V112" i="4"/>
  <c r="U112" i="4"/>
  <c r="T112" i="4"/>
  <c r="S112" i="4"/>
  <c r="R112" i="4"/>
  <c r="Q112" i="4"/>
  <c r="P112" i="4"/>
  <c r="O112" i="4"/>
  <c r="C112" i="4"/>
  <c r="A112" i="4"/>
  <c r="AE111" i="4"/>
  <c r="AD111" i="4"/>
  <c r="AC111" i="4"/>
  <c r="AB111" i="4"/>
  <c r="W111" i="4"/>
  <c r="V111" i="4"/>
  <c r="U111" i="4"/>
  <c r="T111" i="4"/>
  <c r="S111" i="4"/>
  <c r="R111" i="4"/>
  <c r="Q111" i="4"/>
  <c r="P111" i="4"/>
  <c r="O111" i="4"/>
  <c r="C111" i="4"/>
  <c r="A111" i="4"/>
  <c r="AE110" i="4"/>
  <c r="AD110" i="4"/>
  <c r="AC110" i="4"/>
  <c r="AB110" i="4"/>
  <c r="W110" i="4"/>
  <c r="V110" i="4"/>
  <c r="U110" i="4"/>
  <c r="T110" i="4"/>
  <c r="S110" i="4"/>
  <c r="R110" i="4"/>
  <c r="Q110" i="4"/>
  <c r="P110" i="4"/>
  <c r="O110" i="4"/>
  <c r="C110" i="4"/>
  <c r="A110" i="4"/>
  <c r="AE109" i="4"/>
  <c r="AD109" i="4"/>
  <c r="AC109" i="4"/>
  <c r="AB109" i="4"/>
  <c r="W109" i="4"/>
  <c r="V109" i="4"/>
  <c r="U109" i="4"/>
  <c r="T109" i="4"/>
  <c r="S109" i="4"/>
  <c r="R109" i="4"/>
  <c r="Q109" i="4"/>
  <c r="P109" i="4"/>
  <c r="O109" i="4"/>
  <c r="C109" i="4"/>
  <c r="A109" i="4"/>
  <c r="AE108" i="4"/>
  <c r="AD108" i="4"/>
  <c r="AC108" i="4"/>
  <c r="AB108" i="4"/>
  <c r="W108" i="4"/>
  <c r="V108" i="4"/>
  <c r="U108" i="4"/>
  <c r="T108" i="4"/>
  <c r="S108" i="4"/>
  <c r="R108" i="4"/>
  <c r="Q108" i="4"/>
  <c r="P108" i="4"/>
  <c r="O108" i="4"/>
  <c r="C108" i="4"/>
  <c r="A108" i="4"/>
  <c r="AE107" i="4"/>
  <c r="AD107" i="4"/>
  <c r="AC107" i="4"/>
  <c r="AB107" i="4"/>
  <c r="W107" i="4"/>
  <c r="V107" i="4"/>
  <c r="U107" i="4"/>
  <c r="T107" i="4"/>
  <c r="S107" i="4"/>
  <c r="R107" i="4"/>
  <c r="Q107" i="4"/>
  <c r="P107" i="4"/>
  <c r="O107" i="4"/>
  <c r="C107" i="4"/>
  <c r="A107" i="4"/>
  <c r="AE106" i="4"/>
  <c r="AD106" i="4"/>
  <c r="AC106" i="4"/>
  <c r="AB106" i="4"/>
  <c r="W106" i="4"/>
  <c r="V106" i="4"/>
  <c r="U106" i="4"/>
  <c r="T106" i="4"/>
  <c r="S106" i="4"/>
  <c r="R106" i="4"/>
  <c r="Q106" i="4"/>
  <c r="P106" i="4"/>
  <c r="O106" i="4"/>
  <c r="C106" i="4"/>
  <c r="A106" i="4"/>
  <c r="AE105" i="4"/>
  <c r="AD105" i="4"/>
  <c r="AC105" i="4"/>
  <c r="AB105" i="4"/>
  <c r="W105" i="4"/>
  <c r="V105" i="4"/>
  <c r="U105" i="4"/>
  <c r="T105" i="4"/>
  <c r="S105" i="4"/>
  <c r="R105" i="4"/>
  <c r="Q105" i="4"/>
  <c r="P105" i="4"/>
  <c r="O105" i="4"/>
  <c r="C105" i="4"/>
  <c r="A105" i="4"/>
  <c r="AE104" i="4"/>
  <c r="AD104" i="4"/>
  <c r="AC104" i="4"/>
  <c r="AB104" i="4"/>
  <c r="W104" i="4"/>
  <c r="V104" i="4"/>
  <c r="U104" i="4"/>
  <c r="T104" i="4"/>
  <c r="S104" i="4"/>
  <c r="R104" i="4"/>
  <c r="Q104" i="4"/>
  <c r="P104" i="4"/>
  <c r="O104" i="4"/>
  <c r="C104" i="4"/>
  <c r="A104" i="4"/>
  <c r="AE103" i="4"/>
  <c r="AD103" i="4"/>
  <c r="AC103" i="4"/>
  <c r="AB103" i="4"/>
  <c r="W103" i="4"/>
  <c r="V103" i="4"/>
  <c r="U103" i="4"/>
  <c r="T103" i="4"/>
  <c r="S103" i="4"/>
  <c r="R103" i="4"/>
  <c r="Q103" i="4"/>
  <c r="P103" i="4"/>
  <c r="O103" i="4"/>
  <c r="C103" i="4"/>
  <c r="A103" i="4"/>
  <c r="AE102" i="4"/>
  <c r="AD102" i="4"/>
  <c r="AC102" i="4"/>
  <c r="AB102" i="4"/>
  <c r="W102" i="4"/>
  <c r="V102" i="4"/>
  <c r="U102" i="4"/>
  <c r="T102" i="4"/>
  <c r="S102" i="4"/>
  <c r="R102" i="4"/>
  <c r="Q102" i="4"/>
  <c r="P102" i="4"/>
  <c r="O102" i="4"/>
  <c r="C102" i="4"/>
  <c r="A102" i="4"/>
  <c r="AE101" i="4"/>
  <c r="AD101" i="4"/>
  <c r="AC101" i="4"/>
  <c r="AB101" i="4"/>
  <c r="W101" i="4"/>
  <c r="V101" i="4"/>
  <c r="U101" i="4"/>
  <c r="T101" i="4"/>
  <c r="S101" i="4"/>
  <c r="R101" i="4"/>
  <c r="Q101" i="4"/>
  <c r="P101" i="4"/>
  <c r="O101" i="4"/>
  <c r="C101" i="4"/>
  <c r="A101" i="4"/>
  <c r="AE100" i="4"/>
  <c r="AD100" i="4"/>
  <c r="AC100" i="4"/>
  <c r="AB100" i="4"/>
  <c r="W100" i="4"/>
  <c r="V100" i="4"/>
  <c r="U100" i="4"/>
  <c r="T100" i="4"/>
  <c r="S100" i="4"/>
  <c r="R100" i="4"/>
  <c r="Q100" i="4"/>
  <c r="P100" i="4"/>
  <c r="O100" i="4"/>
  <c r="C100" i="4"/>
  <c r="A100" i="4"/>
  <c r="AE99" i="4"/>
  <c r="AD99" i="4"/>
  <c r="AC99" i="4"/>
  <c r="AB99" i="4"/>
  <c r="W99" i="4"/>
  <c r="V99" i="4"/>
  <c r="U99" i="4"/>
  <c r="T99" i="4"/>
  <c r="S99" i="4"/>
  <c r="R99" i="4"/>
  <c r="Q99" i="4"/>
  <c r="P99" i="4"/>
  <c r="O99" i="4"/>
  <c r="C99" i="4"/>
  <c r="A99" i="4"/>
  <c r="AE98" i="4"/>
  <c r="AD98" i="4"/>
  <c r="AC98" i="4"/>
  <c r="AB98" i="4"/>
  <c r="W98" i="4"/>
  <c r="V98" i="4"/>
  <c r="U98" i="4"/>
  <c r="T98" i="4"/>
  <c r="S98" i="4"/>
  <c r="R98" i="4"/>
  <c r="Q98" i="4"/>
  <c r="P98" i="4"/>
  <c r="O98" i="4"/>
  <c r="C98" i="4"/>
  <c r="A98" i="4"/>
  <c r="AE97" i="4"/>
  <c r="AD97" i="4"/>
  <c r="AC97" i="4"/>
  <c r="AB97" i="4"/>
  <c r="W97" i="4"/>
  <c r="V97" i="4"/>
  <c r="U97" i="4"/>
  <c r="T97" i="4"/>
  <c r="S97" i="4"/>
  <c r="R97" i="4"/>
  <c r="Q97" i="4"/>
  <c r="P97" i="4"/>
  <c r="O97" i="4"/>
  <c r="C97" i="4"/>
  <c r="A97" i="4"/>
  <c r="AE96" i="4"/>
  <c r="AD96" i="4"/>
  <c r="AC96" i="4"/>
  <c r="AB96" i="4"/>
  <c r="W96" i="4"/>
  <c r="V96" i="4"/>
  <c r="U96" i="4"/>
  <c r="T96" i="4"/>
  <c r="S96" i="4"/>
  <c r="R96" i="4"/>
  <c r="Q96" i="4"/>
  <c r="P96" i="4"/>
  <c r="O96" i="4"/>
  <c r="C96" i="4"/>
  <c r="A96" i="4"/>
  <c r="AE95" i="4"/>
  <c r="AD95" i="4"/>
  <c r="AC95" i="4"/>
  <c r="AB95" i="4"/>
  <c r="W95" i="4"/>
  <c r="V95" i="4"/>
  <c r="U95" i="4"/>
  <c r="T95" i="4"/>
  <c r="S95" i="4"/>
  <c r="R95" i="4"/>
  <c r="Q95" i="4"/>
  <c r="P95" i="4"/>
  <c r="O95" i="4"/>
  <c r="C95" i="4"/>
  <c r="A95" i="4"/>
  <c r="AE94" i="4"/>
  <c r="AD94" i="4"/>
  <c r="AC94" i="4"/>
  <c r="AB94" i="4"/>
  <c r="W94" i="4"/>
  <c r="V94" i="4"/>
  <c r="U94" i="4"/>
  <c r="T94" i="4"/>
  <c r="S94" i="4"/>
  <c r="R94" i="4"/>
  <c r="Q94" i="4"/>
  <c r="P94" i="4"/>
  <c r="O94" i="4"/>
  <c r="C94" i="4"/>
  <c r="A94" i="4"/>
  <c r="AE93" i="4"/>
  <c r="AD93" i="4"/>
  <c r="AC93" i="4"/>
  <c r="AB93" i="4"/>
  <c r="W93" i="4"/>
  <c r="V93" i="4"/>
  <c r="U93" i="4"/>
  <c r="T93" i="4"/>
  <c r="S93" i="4"/>
  <c r="R93" i="4"/>
  <c r="Q93" i="4"/>
  <c r="P93" i="4"/>
  <c r="O93" i="4"/>
  <c r="C93" i="4"/>
  <c r="A93" i="4"/>
  <c r="AE92" i="4"/>
  <c r="AD92" i="4"/>
  <c r="AC92" i="4"/>
  <c r="AB92" i="4"/>
  <c r="W92" i="4"/>
  <c r="V92" i="4"/>
  <c r="U92" i="4"/>
  <c r="T92" i="4"/>
  <c r="S92" i="4"/>
  <c r="R92" i="4"/>
  <c r="Q92" i="4"/>
  <c r="P92" i="4"/>
  <c r="O92" i="4"/>
  <c r="C92" i="4"/>
  <c r="A92" i="4"/>
  <c r="AE91" i="4"/>
  <c r="AD91" i="4"/>
  <c r="AC91" i="4"/>
  <c r="AB91" i="4"/>
  <c r="W91" i="4"/>
  <c r="V91" i="4"/>
  <c r="U91" i="4"/>
  <c r="T91" i="4"/>
  <c r="S91" i="4"/>
  <c r="R91" i="4"/>
  <c r="Q91" i="4"/>
  <c r="P91" i="4"/>
  <c r="O91" i="4"/>
  <c r="C91" i="4"/>
  <c r="A91" i="4"/>
  <c r="AE90" i="4"/>
  <c r="AD90" i="4"/>
  <c r="AC90" i="4"/>
  <c r="AB90" i="4"/>
  <c r="W90" i="4"/>
  <c r="V90" i="4"/>
  <c r="U90" i="4"/>
  <c r="T90" i="4"/>
  <c r="S90" i="4"/>
  <c r="R90" i="4"/>
  <c r="Q90" i="4"/>
  <c r="P90" i="4"/>
  <c r="O90" i="4"/>
  <c r="C90" i="4"/>
  <c r="A90" i="4"/>
  <c r="AE89" i="4"/>
  <c r="AD89" i="4"/>
  <c r="AC89" i="4"/>
  <c r="AB89" i="4"/>
  <c r="W89" i="4"/>
  <c r="V89" i="4"/>
  <c r="U89" i="4"/>
  <c r="T89" i="4"/>
  <c r="S89" i="4"/>
  <c r="R89" i="4"/>
  <c r="Q89" i="4"/>
  <c r="P89" i="4"/>
  <c r="O89" i="4"/>
  <c r="C89" i="4"/>
  <c r="A89" i="4"/>
  <c r="AE88" i="4"/>
  <c r="AD88" i="4"/>
  <c r="AC88" i="4"/>
  <c r="AB88" i="4"/>
  <c r="W88" i="4"/>
  <c r="V88" i="4"/>
  <c r="U88" i="4"/>
  <c r="T88" i="4"/>
  <c r="S88" i="4"/>
  <c r="R88" i="4"/>
  <c r="Q88" i="4"/>
  <c r="P88" i="4"/>
  <c r="O88" i="4"/>
  <c r="C88" i="4"/>
  <c r="A88" i="4"/>
  <c r="AE87" i="4"/>
  <c r="AD87" i="4"/>
  <c r="AC87" i="4"/>
  <c r="AB87" i="4"/>
  <c r="W87" i="4"/>
  <c r="V87" i="4"/>
  <c r="U87" i="4"/>
  <c r="T87" i="4"/>
  <c r="S87" i="4"/>
  <c r="R87" i="4"/>
  <c r="Q87" i="4"/>
  <c r="P87" i="4"/>
  <c r="O87" i="4"/>
  <c r="C87" i="4"/>
  <c r="A87" i="4"/>
  <c r="AE86" i="4"/>
  <c r="AD86" i="4"/>
  <c r="AC86" i="4"/>
  <c r="AB86" i="4"/>
  <c r="W86" i="4"/>
  <c r="V86" i="4"/>
  <c r="U86" i="4"/>
  <c r="T86" i="4"/>
  <c r="S86" i="4"/>
  <c r="R86" i="4"/>
  <c r="Q86" i="4"/>
  <c r="P86" i="4"/>
  <c r="O86" i="4"/>
  <c r="C86" i="4"/>
  <c r="A86" i="4"/>
  <c r="AE85" i="4"/>
  <c r="AD85" i="4"/>
  <c r="AC85" i="4"/>
  <c r="AB85" i="4"/>
  <c r="W85" i="4"/>
  <c r="V85" i="4"/>
  <c r="U85" i="4"/>
  <c r="T85" i="4"/>
  <c r="S85" i="4"/>
  <c r="R85" i="4"/>
  <c r="Q85" i="4"/>
  <c r="P85" i="4"/>
  <c r="O85" i="4"/>
  <c r="C85" i="4"/>
  <c r="A85" i="4"/>
  <c r="AE84" i="4"/>
  <c r="AD84" i="4"/>
  <c r="AC84" i="4"/>
  <c r="AB84" i="4"/>
  <c r="W84" i="4"/>
  <c r="V84" i="4"/>
  <c r="U84" i="4"/>
  <c r="T84" i="4"/>
  <c r="S84" i="4"/>
  <c r="R84" i="4"/>
  <c r="Q84" i="4"/>
  <c r="P84" i="4"/>
  <c r="O84" i="4"/>
  <c r="C84" i="4"/>
  <c r="A84" i="4"/>
  <c r="AE83" i="4"/>
  <c r="AD83" i="4"/>
  <c r="AC83" i="4"/>
  <c r="AB83" i="4"/>
  <c r="W83" i="4"/>
  <c r="V83" i="4"/>
  <c r="U83" i="4"/>
  <c r="T83" i="4"/>
  <c r="S83" i="4"/>
  <c r="R83" i="4"/>
  <c r="Q83" i="4"/>
  <c r="P83" i="4"/>
  <c r="O83" i="4"/>
  <c r="C83" i="4"/>
  <c r="A83" i="4"/>
  <c r="AE82" i="4"/>
  <c r="AD82" i="4"/>
  <c r="AC82" i="4"/>
  <c r="AB82" i="4"/>
  <c r="W82" i="4"/>
  <c r="V82" i="4"/>
  <c r="U82" i="4"/>
  <c r="T82" i="4"/>
  <c r="S82" i="4"/>
  <c r="R82" i="4"/>
  <c r="Q82" i="4"/>
  <c r="P82" i="4"/>
  <c r="O82" i="4"/>
  <c r="C82" i="4"/>
  <c r="A82" i="4"/>
  <c r="AE81" i="4"/>
  <c r="AD81" i="4"/>
  <c r="AC81" i="4"/>
  <c r="AB81" i="4"/>
  <c r="W81" i="4"/>
  <c r="V81" i="4"/>
  <c r="U81" i="4"/>
  <c r="T81" i="4"/>
  <c r="S81" i="4"/>
  <c r="R81" i="4"/>
  <c r="Q81" i="4"/>
  <c r="P81" i="4"/>
  <c r="O81" i="4"/>
  <c r="C81" i="4"/>
  <c r="A81" i="4"/>
  <c r="AE80" i="4"/>
  <c r="AD80" i="4"/>
  <c r="AC80" i="4"/>
  <c r="AB80" i="4"/>
  <c r="W80" i="4"/>
  <c r="V80" i="4"/>
  <c r="U80" i="4"/>
  <c r="T80" i="4"/>
  <c r="S80" i="4"/>
  <c r="R80" i="4"/>
  <c r="Q80" i="4"/>
  <c r="P80" i="4"/>
  <c r="O80" i="4"/>
  <c r="C80" i="4"/>
  <c r="A80" i="4"/>
  <c r="AE79" i="4"/>
  <c r="AD79" i="4"/>
  <c r="AC79" i="4"/>
  <c r="AB79" i="4"/>
  <c r="W79" i="4"/>
  <c r="V79" i="4"/>
  <c r="U79" i="4"/>
  <c r="T79" i="4"/>
  <c r="S79" i="4"/>
  <c r="R79" i="4"/>
  <c r="Q79" i="4"/>
  <c r="P79" i="4"/>
  <c r="O79" i="4"/>
  <c r="C79" i="4"/>
  <c r="A79" i="4"/>
  <c r="AE78" i="4"/>
  <c r="AD78" i="4"/>
  <c r="AC78" i="4"/>
  <c r="AB78" i="4"/>
  <c r="W78" i="4"/>
  <c r="V78" i="4"/>
  <c r="U78" i="4"/>
  <c r="T78" i="4"/>
  <c r="S78" i="4"/>
  <c r="R78" i="4"/>
  <c r="Q78" i="4"/>
  <c r="P78" i="4"/>
  <c r="O78" i="4"/>
  <c r="C78" i="4"/>
  <c r="A78" i="4"/>
  <c r="AE77" i="4"/>
  <c r="AD77" i="4"/>
  <c r="AC77" i="4"/>
  <c r="AB77" i="4"/>
  <c r="W77" i="4"/>
  <c r="V77" i="4"/>
  <c r="U77" i="4"/>
  <c r="T77" i="4"/>
  <c r="S77" i="4"/>
  <c r="R77" i="4"/>
  <c r="Q77" i="4"/>
  <c r="P77" i="4"/>
  <c r="O77" i="4"/>
  <c r="C77" i="4"/>
  <c r="A77" i="4"/>
  <c r="AE76" i="4"/>
  <c r="AD76" i="4"/>
  <c r="AC76" i="4"/>
  <c r="AB76" i="4"/>
  <c r="W76" i="4"/>
  <c r="V76" i="4"/>
  <c r="U76" i="4"/>
  <c r="T76" i="4"/>
  <c r="S76" i="4"/>
  <c r="R76" i="4"/>
  <c r="Q76" i="4"/>
  <c r="P76" i="4"/>
  <c r="O76" i="4"/>
  <c r="C76" i="4"/>
  <c r="A76" i="4"/>
  <c r="AE75" i="4"/>
  <c r="AD75" i="4"/>
  <c r="AC75" i="4"/>
  <c r="AB75" i="4"/>
  <c r="W75" i="4"/>
  <c r="V75" i="4"/>
  <c r="U75" i="4"/>
  <c r="T75" i="4"/>
  <c r="S75" i="4"/>
  <c r="R75" i="4"/>
  <c r="Q75" i="4"/>
  <c r="P75" i="4"/>
  <c r="O75" i="4"/>
  <c r="C75" i="4"/>
  <c r="A75" i="4"/>
  <c r="AE74" i="4"/>
  <c r="AD74" i="4"/>
  <c r="AC74" i="4"/>
  <c r="AB74" i="4"/>
  <c r="W74" i="4"/>
  <c r="V74" i="4"/>
  <c r="U74" i="4"/>
  <c r="T74" i="4"/>
  <c r="S74" i="4"/>
  <c r="R74" i="4"/>
  <c r="Q74" i="4"/>
  <c r="P74" i="4"/>
  <c r="O74" i="4"/>
  <c r="C74" i="4"/>
  <c r="A74" i="4"/>
  <c r="AE73" i="4"/>
  <c r="AD73" i="4"/>
  <c r="AC73" i="4"/>
  <c r="AB73" i="4"/>
  <c r="W73" i="4"/>
  <c r="V73" i="4"/>
  <c r="U73" i="4"/>
  <c r="T73" i="4"/>
  <c r="S73" i="4"/>
  <c r="R73" i="4"/>
  <c r="Q73" i="4"/>
  <c r="P73" i="4"/>
  <c r="O73" i="4"/>
  <c r="C73" i="4"/>
  <c r="A73" i="4"/>
  <c r="AE72" i="4"/>
  <c r="AD72" i="4"/>
  <c r="AC72" i="4"/>
  <c r="AB72" i="4"/>
  <c r="W72" i="4"/>
  <c r="V72" i="4"/>
  <c r="U72" i="4"/>
  <c r="T72" i="4"/>
  <c r="S72" i="4"/>
  <c r="R72" i="4"/>
  <c r="Q72" i="4"/>
  <c r="P72" i="4"/>
  <c r="O72" i="4"/>
  <c r="C72" i="4"/>
  <c r="A72" i="4"/>
  <c r="AE71" i="4"/>
  <c r="AD71" i="4"/>
  <c r="AC71" i="4"/>
  <c r="AB71" i="4"/>
  <c r="W71" i="4"/>
  <c r="V71" i="4"/>
  <c r="U71" i="4"/>
  <c r="T71" i="4"/>
  <c r="S71" i="4"/>
  <c r="R71" i="4"/>
  <c r="Q71" i="4"/>
  <c r="P71" i="4"/>
  <c r="O71" i="4"/>
  <c r="C71" i="4"/>
  <c r="A71" i="4"/>
  <c r="AE70" i="4"/>
  <c r="AD70" i="4"/>
  <c r="AC70" i="4"/>
  <c r="AB70" i="4"/>
  <c r="W70" i="4"/>
  <c r="V70" i="4"/>
  <c r="U70" i="4"/>
  <c r="T70" i="4"/>
  <c r="S70" i="4"/>
  <c r="R70" i="4"/>
  <c r="Q70" i="4"/>
  <c r="P70" i="4"/>
  <c r="O70" i="4"/>
  <c r="C70" i="4"/>
  <c r="A70" i="4"/>
  <c r="AE69" i="4"/>
  <c r="AD69" i="4"/>
  <c r="AC69" i="4"/>
  <c r="AB69" i="4"/>
  <c r="W69" i="4"/>
  <c r="V69" i="4"/>
  <c r="U69" i="4"/>
  <c r="T69" i="4"/>
  <c r="S69" i="4"/>
  <c r="R69" i="4"/>
  <c r="Q69" i="4"/>
  <c r="P69" i="4"/>
  <c r="O69" i="4"/>
  <c r="C69" i="4"/>
  <c r="A69" i="4"/>
  <c r="AE68" i="4"/>
  <c r="AD68" i="4"/>
  <c r="AC68" i="4"/>
  <c r="AB68" i="4"/>
  <c r="W68" i="4"/>
  <c r="V68" i="4"/>
  <c r="U68" i="4"/>
  <c r="T68" i="4"/>
  <c r="S68" i="4"/>
  <c r="R68" i="4"/>
  <c r="Q68" i="4"/>
  <c r="P68" i="4"/>
  <c r="O68" i="4"/>
  <c r="C68" i="4"/>
  <c r="A68" i="4"/>
  <c r="AE67" i="4"/>
  <c r="AD67" i="4"/>
  <c r="AC67" i="4"/>
  <c r="AB67" i="4"/>
  <c r="W67" i="4"/>
  <c r="V67" i="4"/>
  <c r="U67" i="4"/>
  <c r="T67" i="4"/>
  <c r="S67" i="4"/>
  <c r="R67" i="4"/>
  <c r="Q67" i="4"/>
  <c r="P67" i="4"/>
  <c r="O67" i="4"/>
  <c r="C67" i="4"/>
  <c r="A67" i="4"/>
  <c r="AE66" i="4"/>
  <c r="AD66" i="4"/>
  <c r="AC66" i="4"/>
  <c r="AB66" i="4"/>
  <c r="W66" i="4"/>
  <c r="V66" i="4"/>
  <c r="U66" i="4"/>
  <c r="T66" i="4"/>
  <c r="S66" i="4"/>
  <c r="R66" i="4"/>
  <c r="Q66" i="4"/>
  <c r="P66" i="4"/>
  <c r="O66" i="4"/>
  <c r="C66" i="4"/>
  <c r="A66" i="4"/>
  <c r="AE65" i="4"/>
  <c r="AD65" i="4"/>
  <c r="AC65" i="4"/>
  <c r="AB65" i="4"/>
  <c r="W65" i="4"/>
  <c r="V65" i="4"/>
  <c r="U65" i="4"/>
  <c r="T65" i="4"/>
  <c r="S65" i="4"/>
  <c r="R65" i="4"/>
  <c r="Q65" i="4"/>
  <c r="P65" i="4"/>
  <c r="O65" i="4"/>
  <c r="C65" i="4"/>
  <c r="A65" i="4"/>
  <c r="AE64" i="4"/>
  <c r="AD64" i="4"/>
  <c r="AC64" i="4"/>
  <c r="AB64" i="4"/>
  <c r="W64" i="4"/>
  <c r="V64" i="4"/>
  <c r="U64" i="4"/>
  <c r="T64" i="4"/>
  <c r="S64" i="4"/>
  <c r="R64" i="4"/>
  <c r="Q64" i="4"/>
  <c r="P64" i="4"/>
  <c r="O64" i="4"/>
  <c r="C64" i="4"/>
  <c r="A64" i="4"/>
  <c r="AE63" i="4"/>
  <c r="AD63" i="4"/>
  <c r="AC63" i="4"/>
  <c r="AB63" i="4"/>
  <c r="W63" i="4"/>
  <c r="V63" i="4"/>
  <c r="U63" i="4"/>
  <c r="T63" i="4"/>
  <c r="S63" i="4"/>
  <c r="R63" i="4"/>
  <c r="Q63" i="4"/>
  <c r="P63" i="4"/>
  <c r="O63" i="4"/>
  <c r="C63" i="4"/>
  <c r="A63" i="4"/>
  <c r="AE62" i="4"/>
  <c r="AD62" i="4"/>
  <c r="AC62" i="4"/>
  <c r="AB62" i="4"/>
  <c r="W62" i="4"/>
  <c r="V62" i="4"/>
  <c r="U62" i="4"/>
  <c r="T62" i="4"/>
  <c r="S62" i="4"/>
  <c r="R62" i="4"/>
  <c r="Q62" i="4"/>
  <c r="P62" i="4"/>
  <c r="O62" i="4"/>
  <c r="C62" i="4"/>
  <c r="A62" i="4"/>
  <c r="AE61" i="4"/>
  <c r="AD61" i="4"/>
  <c r="AC61" i="4"/>
  <c r="AB61" i="4"/>
  <c r="W61" i="4"/>
  <c r="V61" i="4"/>
  <c r="U61" i="4"/>
  <c r="T61" i="4"/>
  <c r="S61" i="4"/>
  <c r="R61" i="4"/>
  <c r="Q61" i="4"/>
  <c r="P61" i="4"/>
  <c r="O61" i="4"/>
  <c r="C61" i="4"/>
  <c r="A61" i="4"/>
  <c r="AE60" i="4"/>
  <c r="AD60" i="4"/>
  <c r="AC60" i="4"/>
  <c r="AB60" i="4"/>
  <c r="W60" i="4"/>
  <c r="V60" i="4"/>
  <c r="U60" i="4"/>
  <c r="T60" i="4"/>
  <c r="S60" i="4"/>
  <c r="R60" i="4"/>
  <c r="Q60" i="4"/>
  <c r="P60" i="4"/>
  <c r="O60" i="4"/>
  <c r="C60" i="4"/>
  <c r="A60" i="4"/>
  <c r="AE59" i="4"/>
  <c r="AD59" i="4"/>
  <c r="AC59" i="4"/>
  <c r="AB59" i="4"/>
  <c r="W59" i="4"/>
  <c r="V59" i="4"/>
  <c r="U59" i="4"/>
  <c r="T59" i="4"/>
  <c r="S59" i="4"/>
  <c r="R59" i="4"/>
  <c r="Q59" i="4"/>
  <c r="P59" i="4"/>
  <c r="O59" i="4"/>
  <c r="C59" i="4"/>
  <c r="A59" i="4"/>
  <c r="AE58" i="4"/>
  <c r="AD58" i="4"/>
  <c r="AC58" i="4"/>
  <c r="AB58" i="4"/>
  <c r="W58" i="4"/>
  <c r="V58" i="4"/>
  <c r="U58" i="4"/>
  <c r="T58" i="4"/>
  <c r="S58" i="4"/>
  <c r="R58" i="4"/>
  <c r="Q58" i="4"/>
  <c r="P58" i="4"/>
  <c r="O58" i="4"/>
  <c r="C58" i="4"/>
  <c r="A58" i="4"/>
  <c r="AE57" i="4"/>
  <c r="AD57" i="4"/>
  <c r="AC57" i="4"/>
  <c r="AB57" i="4"/>
  <c r="W57" i="4"/>
  <c r="V57" i="4"/>
  <c r="U57" i="4"/>
  <c r="T57" i="4"/>
  <c r="S57" i="4"/>
  <c r="R57" i="4"/>
  <c r="Q57" i="4"/>
  <c r="P57" i="4"/>
  <c r="O57" i="4"/>
  <c r="C57" i="4"/>
  <c r="A57" i="4"/>
  <c r="AE56" i="4"/>
  <c r="AD56" i="4"/>
  <c r="AC56" i="4"/>
  <c r="AB56" i="4"/>
  <c r="W56" i="4"/>
  <c r="V56" i="4"/>
  <c r="U56" i="4"/>
  <c r="T56" i="4"/>
  <c r="S56" i="4"/>
  <c r="R56" i="4"/>
  <c r="Q56" i="4"/>
  <c r="P56" i="4"/>
  <c r="O56" i="4"/>
  <c r="C56" i="4"/>
  <c r="A56" i="4"/>
  <c r="AE55" i="4"/>
  <c r="AD55" i="4"/>
  <c r="AC55" i="4"/>
  <c r="AB55" i="4"/>
  <c r="W55" i="4"/>
  <c r="V55" i="4"/>
  <c r="U55" i="4"/>
  <c r="T55" i="4"/>
  <c r="S55" i="4"/>
  <c r="R55" i="4"/>
  <c r="Q55" i="4"/>
  <c r="P55" i="4"/>
  <c r="O55" i="4"/>
  <c r="C55" i="4"/>
  <c r="A55" i="4"/>
  <c r="AE54" i="4"/>
  <c r="AD54" i="4"/>
  <c r="AC54" i="4"/>
  <c r="AB54" i="4"/>
  <c r="W54" i="4"/>
  <c r="V54" i="4"/>
  <c r="U54" i="4"/>
  <c r="T54" i="4"/>
  <c r="S54" i="4"/>
  <c r="R54" i="4"/>
  <c r="Q54" i="4"/>
  <c r="P54" i="4"/>
  <c r="O54" i="4"/>
  <c r="C54" i="4"/>
  <c r="A54" i="4"/>
  <c r="AE53" i="4"/>
  <c r="AD53" i="4"/>
  <c r="AC53" i="4"/>
  <c r="AB53" i="4"/>
  <c r="W53" i="4"/>
  <c r="V53" i="4"/>
  <c r="U53" i="4"/>
  <c r="T53" i="4"/>
  <c r="S53" i="4"/>
  <c r="R53" i="4"/>
  <c r="Q53" i="4"/>
  <c r="P53" i="4"/>
  <c r="O53" i="4"/>
  <c r="C53" i="4"/>
  <c r="A53" i="4"/>
  <c r="AE52" i="4"/>
  <c r="AD52" i="4"/>
  <c r="AC52" i="4"/>
  <c r="AB52" i="4"/>
  <c r="W52" i="4"/>
  <c r="V52" i="4"/>
  <c r="U52" i="4"/>
  <c r="T52" i="4"/>
  <c r="S52" i="4"/>
  <c r="R52" i="4"/>
  <c r="Q52" i="4"/>
  <c r="P52" i="4"/>
  <c r="O52" i="4"/>
  <c r="C52" i="4"/>
  <c r="A52" i="4"/>
  <c r="AE51" i="4"/>
  <c r="AD51" i="4"/>
  <c r="AC51" i="4"/>
  <c r="AB51" i="4"/>
  <c r="W51" i="4"/>
  <c r="V51" i="4"/>
  <c r="U51" i="4"/>
  <c r="T51" i="4"/>
  <c r="S51" i="4"/>
  <c r="R51" i="4"/>
  <c r="Q51" i="4"/>
  <c r="P51" i="4"/>
  <c r="O51" i="4"/>
  <c r="C51" i="4"/>
  <c r="A51" i="4"/>
  <c r="AE50" i="4"/>
  <c r="AD50" i="4"/>
  <c r="AC50" i="4"/>
  <c r="AB50" i="4"/>
  <c r="W50" i="4"/>
  <c r="V50" i="4"/>
  <c r="U50" i="4"/>
  <c r="T50" i="4"/>
  <c r="S50" i="4"/>
  <c r="R50" i="4"/>
  <c r="Q50" i="4"/>
  <c r="P50" i="4"/>
  <c r="O50" i="4"/>
  <c r="C50" i="4"/>
  <c r="A50" i="4"/>
  <c r="AE49" i="4"/>
  <c r="AD49" i="4"/>
  <c r="AC49" i="4"/>
  <c r="AB49" i="4"/>
  <c r="W49" i="4"/>
  <c r="V49" i="4"/>
  <c r="U49" i="4"/>
  <c r="T49" i="4"/>
  <c r="S49" i="4"/>
  <c r="R49" i="4"/>
  <c r="Q49" i="4"/>
  <c r="P49" i="4"/>
  <c r="O49" i="4"/>
  <c r="C49" i="4"/>
  <c r="A49" i="4"/>
  <c r="AE48" i="4"/>
  <c r="AD48" i="4"/>
  <c r="AC48" i="4"/>
  <c r="AB48" i="4"/>
  <c r="W48" i="4"/>
  <c r="V48" i="4"/>
  <c r="U48" i="4"/>
  <c r="T48" i="4"/>
  <c r="S48" i="4"/>
  <c r="R48" i="4"/>
  <c r="Q48" i="4"/>
  <c r="P48" i="4"/>
  <c r="O48" i="4"/>
  <c r="C48" i="4"/>
  <c r="A48" i="4"/>
  <c r="AE47" i="4"/>
  <c r="AD47" i="4"/>
  <c r="AC47" i="4"/>
  <c r="AB47" i="4"/>
  <c r="W47" i="4"/>
  <c r="V47" i="4"/>
  <c r="U47" i="4"/>
  <c r="T47" i="4"/>
  <c r="S47" i="4"/>
  <c r="R47" i="4"/>
  <c r="Q47" i="4"/>
  <c r="P47" i="4"/>
  <c r="O47" i="4"/>
  <c r="C47" i="4"/>
  <c r="A47" i="4"/>
  <c r="AE46" i="4"/>
  <c r="AD46" i="4"/>
  <c r="AC46" i="4"/>
  <c r="AB46" i="4"/>
  <c r="W46" i="4"/>
  <c r="V46" i="4"/>
  <c r="U46" i="4"/>
  <c r="T46" i="4"/>
  <c r="S46" i="4"/>
  <c r="R46" i="4"/>
  <c r="Q46" i="4"/>
  <c r="P46" i="4"/>
  <c r="O46" i="4"/>
  <c r="C46" i="4"/>
  <c r="A46" i="4"/>
  <c r="AE45" i="4"/>
  <c r="AD45" i="4"/>
  <c r="AC45" i="4"/>
  <c r="AB45" i="4"/>
  <c r="W45" i="4"/>
  <c r="V45" i="4"/>
  <c r="U45" i="4"/>
  <c r="T45" i="4"/>
  <c r="S45" i="4"/>
  <c r="R45" i="4"/>
  <c r="Q45" i="4"/>
  <c r="P45" i="4"/>
  <c r="O45" i="4"/>
  <c r="C45" i="4"/>
  <c r="A45" i="4"/>
  <c r="AE44" i="4"/>
  <c r="AD44" i="4"/>
  <c r="AC44" i="4"/>
  <c r="AB44" i="4"/>
  <c r="W44" i="4"/>
  <c r="V44" i="4"/>
  <c r="U44" i="4"/>
  <c r="T44" i="4"/>
  <c r="S44" i="4"/>
  <c r="R44" i="4"/>
  <c r="Q44" i="4"/>
  <c r="P44" i="4"/>
  <c r="O44" i="4"/>
  <c r="C44" i="4"/>
  <c r="A44" i="4"/>
  <c r="AE43" i="4"/>
  <c r="AD43" i="4"/>
  <c r="AC43" i="4"/>
  <c r="AB43" i="4"/>
  <c r="W43" i="4"/>
  <c r="V43" i="4"/>
  <c r="U43" i="4"/>
  <c r="T43" i="4"/>
  <c r="S43" i="4"/>
  <c r="R43" i="4"/>
  <c r="Q43" i="4"/>
  <c r="P43" i="4"/>
  <c r="O43" i="4"/>
  <c r="C43" i="4"/>
  <c r="A43" i="4"/>
  <c r="AE42" i="4"/>
  <c r="AD42" i="4"/>
  <c r="AC42" i="4"/>
  <c r="AB42" i="4"/>
  <c r="W42" i="4"/>
  <c r="V42" i="4"/>
  <c r="U42" i="4"/>
  <c r="T42" i="4"/>
  <c r="S42" i="4"/>
  <c r="R42" i="4"/>
  <c r="Q42" i="4"/>
  <c r="P42" i="4"/>
  <c r="O42" i="4"/>
  <c r="C42" i="4"/>
  <c r="A42" i="4"/>
  <c r="AE41" i="4"/>
  <c r="AD41" i="4"/>
  <c r="AC41" i="4"/>
  <c r="AB41" i="4"/>
  <c r="W41" i="4"/>
  <c r="V41" i="4"/>
  <c r="U41" i="4"/>
  <c r="T41" i="4"/>
  <c r="S41" i="4"/>
  <c r="R41" i="4"/>
  <c r="Q41" i="4"/>
  <c r="P41" i="4"/>
  <c r="O41" i="4"/>
  <c r="C41" i="4"/>
  <c r="A41" i="4"/>
  <c r="AE40" i="4"/>
  <c r="AD40" i="4"/>
  <c r="AC40" i="4"/>
  <c r="AB40" i="4"/>
  <c r="W40" i="4"/>
  <c r="V40" i="4"/>
  <c r="U40" i="4"/>
  <c r="T40" i="4"/>
  <c r="S40" i="4"/>
  <c r="R40" i="4"/>
  <c r="Q40" i="4"/>
  <c r="P40" i="4"/>
  <c r="O40" i="4"/>
  <c r="C40" i="4"/>
  <c r="A40" i="4"/>
  <c r="AE39" i="4"/>
  <c r="AD39" i="4"/>
  <c r="AC39" i="4"/>
  <c r="AB39" i="4"/>
  <c r="W39" i="4"/>
  <c r="V39" i="4"/>
  <c r="U39" i="4"/>
  <c r="T39" i="4"/>
  <c r="S39" i="4"/>
  <c r="R39" i="4"/>
  <c r="Q39" i="4"/>
  <c r="P39" i="4"/>
  <c r="O39" i="4"/>
  <c r="C39" i="4"/>
  <c r="A39" i="4"/>
  <c r="AE38" i="4"/>
  <c r="AD38" i="4"/>
  <c r="AC38" i="4"/>
  <c r="AB38" i="4"/>
  <c r="W38" i="4"/>
  <c r="V38" i="4"/>
  <c r="U38" i="4"/>
  <c r="T38" i="4"/>
  <c r="S38" i="4"/>
  <c r="R38" i="4"/>
  <c r="Q38" i="4"/>
  <c r="P38" i="4"/>
  <c r="O38" i="4"/>
  <c r="C38" i="4"/>
  <c r="A38" i="4"/>
  <c r="AE37" i="4"/>
  <c r="AD37" i="4"/>
  <c r="AC37" i="4"/>
  <c r="AB37" i="4"/>
  <c r="W37" i="4"/>
  <c r="V37" i="4"/>
  <c r="U37" i="4"/>
  <c r="T37" i="4"/>
  <c r="S37" i="4"/>
  <c r="R37" i="4"/>
  <c r="Q37" i="4"/>
  <c r="P37" i="4"/>
  <c r="O37" i="4"/>
  <c r="C37" i="4"/>
  <c r="A37" i="4"/>
  <c r="AE36" i="4"/>
  <c r="AD36" i="4"/>
  <c r="AC36" i="4"/>
  <c r="AB36" i="4"/>
  <c r="W36" i="4"/>
  <c r="V36" i="4"/>
  <c r="U36" i="4"/>
  <c r="T36" i="4"/>
  <c r="S36" i="4"/>
  <c r="R36" i="4"/>
  <c r="Q36" i="4"/>
  <c r="P36" i="4"/>
  <c r="O36" i="4"/>
  <c r="C36" i="4"/>
  <c r="A36" i="4"/>
  <c r="AE35" i="4"/>
  <c r="AD35" i="4"/>
  <c r="AC35" i="4"/>
  <c r="AB35" i="4"/>
  <c r="W35" i="4"/>
  <c r="V35" i="4"/>
  <c r="U35" i="4"/>
  <c r="T35" i="4"/>
  <c r="S35" i="4"/>
  <c r="R35" i="4"/>
  <c r="Q35" i="4"/>
  <c r="P35" i="4"/>
  <c r="O35" i="4"/>
  <c r="C35" i="4"/>
  <c r="A35" i="4"/>
  <c r="AE34" i="4"/>
  <c r="AD34" i="4"/>
  <c r="AC34" i="4"/>
  <c r="AB34" i="4"/>
  <c r="W34" i="4"/>
  <c r="V34" i="4"/>
  <c r="U34" i="4"/>
  <c r="T34" i="4"/>
  <c r="S34" i="4"/>
  <c r="R34" i="4"/>
  <c r="Q34" i="4"/>
  <c r="P34" i="4"/>
  <c r="O34" i="4"/>
  <c r="C34" i="4"/>
  <c r="A34" i="4"/>
  <c r="AE33" i="4"/>
  <c r="AD33" i="4"/>
  <c r="AC33" i="4"/>
  <c r="AB33" i="4"/>
  <c r="W33" i="4"/>
  <c r="V33" i="4"/>
  <c r="U33" i="4"/>
  <c r="T33" i="4"/>
  <c r="S33" i="4"/>
  <c r="R33" i="4"/>
  <c r="Q33" i="4"/>
  <c r="P33" i="4"/>
  <c r="O33" i="4"/>
  <c r="C33" i="4"/>
  <c r="A33" i="4"/>
  <c r="AE32" i="4"/>
  <c r="AD32" i="4"/>
  <c r="AC32" i="4"/>
  <c r="AB32" i="4"/>
  <c r="W32" i="4"/>
  <c r="V32" i="4"/>
  <c r="U32" i="4"/>
  <c r="T32" i="4"/>
  <c r="S32" i="4"/>
  <c r="R32" i="4"/>
  <c r="Q32" i="4"/>
  <c r="P32" i="4"/>
  <c r="O32" i="4"/>
  <c r="C32" i="4"/>
  <c r="A32" i="4"/>
  <c r="AE31" i="4"/>
  <c r="AD31" i="4"/>
  <c r="AC31" i="4"/>
  <c r="AB31" i="4"/>
  <c r="W31" i="4"/>
  <c r="V31" i="4"/>
  <c r="U31" i="4"/>
  <c r="T31" i="4"/>
  <c r="S31" i="4"/>
  <c r="R31" i="4"/>
  <c r="Q31" i="4"/>
  <c r="P31" i="4"/>
  <c r="O31" i="4"/>
  <c r="C31" i="4"/>
  <c r="A31" i="4"/>
  <c r="AE30" i="4"/>
  <c r="AD30" i="4"/>
  <c r="AC30" i="4"/>
  <c r="AB30" i="4"/>
  <c r="W30" i="4"/>
  <c r="V30" i="4"/>
  <c r="U30" i="4"/>
  <c r="T30" i="4"/>
  <c r="S30" i="4"/>
  <c r="R30" i="4"/>
  <c r="Q30" i="4"/>
  <c r="P30" i="4"/>
  <c r="O30" i="4"/>
  <c r="C30" i="4"/>
  <c r="A30" i="4"/>
  <c r="AE29" i="4"/>
  <c r="AD29" i="4"/>
  <c r="AC29" i="4"/>
  <c r="AB29" i="4"/>
  <c r="W29" i="4"/>
  <c r="V29" i="4"/>
  <c r="U29" i="4"/>
  <c r="T29" i="4"/>
  <c r="S29" i="4"/>
  <c r="R29" i="4"/>
  <c r="Q29" i="4"/>
  <c r="P29" i="4"/>
  <c r="O29" i="4"/>
  <c r="C29" i="4"/>
  <c r="A29" i="4"/>
  <c r="AE28" i="4"/>
  <c r="AD28" i="4"/>
  <c r="AC28" i="4"/>
  <c r="AB28" i="4"/>
  <c r="W28" i="4"/>
  <c r="V28" i="4"/>
  <c r="U28" i="4"/>
  <c r="T28" i="4"/>
  <c r="S28" i="4"/>
  <c r="R28" i="4"/>
  <c r="Q28" i="4"/>
  <c r="P28" i="4"/>
  <c r="O28" i="4"/>
  <c r="C28" i="4"/>
  <c r="A28" i="4"/>
  <c r="AE27" i="4"/>
  <c r="AD27" i="4"/>
  <c r="AC27" i="4"/>
  <c r="AB27" i="4"/>
  <c r="W27" i="4"/>
  <c r="V27" i="4"/>
  <c r="U27" i="4"/>
  <c r="T27" i="4"/>
  <c r="S27" i="4"/>
  <c r="R27" i="4"/>
  <c r="Q27" i="4"/>
  <c r="P27" i="4"/>
  <c r="O27" i="4"/>
  <c r="C27" i="4"/>
  <c r="A27" i="4"/>
  <c r="AE26" i="4"/>
  <c r="AD26" i="4"/>
  <c r="AC26" i="4"/>
  <c r="AB26" i="4"/>
  <c r="W26" i="4"/>
  <c r="V26" i="4"/>
  <c r="U26" i="4"/>
  <c r="T26" i="4"/>
  <c r="S26" i="4"/>
  <c r="R26" i="4"/>
  <c r="Q26" i="4"/>
  <c r="P26" i="4"/>
  <c r="O26" i="4"/>
  <c r="C26" i="4"/>
  <c r="A26" i="4"/>
  <c r="AE25" i="4"/>
  <c r="AD25" i="4"/>
  <c r="AC25" i="4"/>
  <c r="AB25" i="4"/>
  <c r="W25" i="4"/>
  <c r="V25" i="4"/>
  <c r="U25" i="4"/>
  <c r="T25" i="4"/>
  <c r="S25" i="4"/>
  <c r="R25" i="4"/>
  <c r="Q25" i="4"/>
  <c r="P25" i="4"/>
  <c r="O25" i="4"/>
  <c r="C25" i="4"/>
  <c r="A25" i="4"/>
  <c r="AE24" i="4"/>
  <c r="AD24" i="4"/>
  <c r="AC24" i="4"/>
  <c r="AB24" i="4"/>
  <c r="W24" i="4"/>
  <c r="V24" i="4"/>
  <c r="U24" i="4"/>
  <c r="T24" i="4"/>
  <c r="S24" i="4"/>
  <c r="R24" i="4"/>
  <c r="Q24" i="4"/>
  <c r="P24" i="4"/>
  <c r="O24" i="4"/>
  <c r="C24" i="4"/>
  <c r="A24" i="4"/>
  <c r="AE23" i="4"/>
  <c r="AD23" i="4"/>
  <c r="AC23" i="4"/>
  <c r="AB23" i="4"/>
  <c r="W23" i="4"/>
  <c r="V23" i="4"/>
  <c r="U23" i="4"/>
  <c r="T23" i="4"/>
  <c r="S23" i="4"/>
  <c r="R23" i="4"/>
  <c r="Q23" i="4"/>
  <c r="P23" i="4"/>
  <c r="O23" i="4"/>
  <c r="C23" i="4"/>
  <c r="A23" i="4"/>
  <c r="AE22" i="4"/>
  <c r="AD22" i="4"/>
  <c r="AC22" i="4"/>
  <c r="AB22" i="4"/>
  <c r="W22" i="4"/>
  <c r="V22" i="4"/>
  <c r="U22" i="4"/>
  <c r="T22" i="4"/>
  <c r="S22" i="4"/>
  <c r="R22" i="4"/>
  <c r="Q22" i="4"/>
  <c r="P22" i="4"/>
  <c r="O22" i="4"/>
  <c r="C22" i="4"/>
  <c r="A22" i="4"/>
  <c r="AE21" i="4"/>
  <c r="AD21" i="4"/>
  <c r="AC21" i="4"/>
  <c r="AB21" i="4"/>
  <c r="W21" i="4"/>
  <c r="V21" i="4"/>
  <c r="U21" i="4"/>
  <c r="T21" i="4"/>
  <c r="S21" i="4"/>
  <c r="R21" i="4"/>
  <c r="Q21" i="4"/>
  <c r="P21" i="4"/>
  <c r="O21" i="4"/>
  <c r="C21" i="4"/>
  <c r="A21" i="4"/>
  <c r="AE20" i="4"/>
  <c r="AD20" i="4"/>
  <c r="AC20" i="4"/>
  <c r="AB20" i="4"/>
  <c r="W20" i="4"/>
  <c r="V20" i="4"/>
  <c r="U20" i="4"/>
  <c r="T20" i="4"/>
  <c r="S20" i="4"/>
  <c r="R20" i="4"/>
  <c r="Q20" i="4"/>
  <c r="P20" i="4"/>
  <c r="O20" i="4"/>
  <c r="C20" i="4"/>
  <c r="A20" i="4"/>
  <c r="AE19" i="4"/>
  <c r="AD19" i="4"/>
  <c r="AC19" i="4"/>
  <c r="AB19" i="4"/>
  <c r="W19" i="4"/>
  <c r="V19" i="4"/>
  <c r="U19" i="4"/>
  <c r="T19" i="4"/>
  <c r="S19" i="4"/>
  <c r="R19" i="4"/>
  <c r="Q19" i="4"/>
  <c r="P19" i="4"/>
  <c r="O19" i="4"/>
  <c r="C19" i="4"/>
  <c r="A19" i="4"/>
  <c r="AE18" i="4"/>
  <c r="AD18" i="4"/>
  <c r="AC18" i="4"/>
  <c r="AB18" i="4"/>
  <c r="W18" i="4"/>
  <c r="V18" i="4"/>
  <c r="U18" i="4"/>
  <c r="T18" i="4"/>
  <c r="S18" i="4"/>
  <c r="R18" i="4"/>
  <c r="Q18" i="4"/>
  <c r="P18" i="4"/>
  <c r="O18" i="4"/>
  <c r="C18" i="4"/>
  <c r="A18" i="4"/>
  <c r="AE17" i="4"/>
  <c r="AD17" i="4"/>
  <c r="AC17" i="4"/>
  <c r="AB17" i="4"/>
  <c r="W17" i="4"/>
  <c r="V17" i="4"/>
  <c r="U17" i="4"/>
  <c r="T17" i="4"/>
  <c r="S17" i="4"/>
  <c r="R17" i="4"/>
  <c r="Q17" i="4"/>
  <c r="P17" i="4"/>
  <c r="O17" i="4"/>
  <c r="C17" i="4"/>
  <c r="A17" i="4"/>
  <c r="AE16" i="4"/>
  <c r="AD16" i="4"/>
  <c r="AC16" i="4"/>
  <c r="AB16" i="4"/>
  <c r="W16" i="4"/>
  <c r="V16" i="4"/>
  <c r="U16" i="4"/>
  <c r="T16" i="4"/>
  <c r="S16" i="4"/>
  <c r="R16" i="4"/>
  <c r="Q16" i="4"/>
  <c r="P16" i="4"/>
  <c r="O16" i="4"/>
  <c r="C16" i="4"/>
  <c r="A16" i="4"/>
  <c r="AE15" i="4"/>
  <c r="AD15" i="4"/>
  <c r="AC15" i="4"/>
  <c r="AB15" i="4"/>
  <c r="W15" i="4"/>
  <c r="V15" i="4"/>
  <c r="U15" i="4"/>
  <c r="T15" i="4"/>
  <c r="S15" i="4"/>
  <c r="R15" i="4"/>
  <c r="Q15" i="4"/>
  <c r="P15" i="4"/>
  <c r="O15" i="4"/>
  <c r="C15" i="4"/>
  <c r="A15" i="4"/>
  <c r="AE14" i="4"/>
  <c r="AD14" i="4"/>
  <c r="AC14" i="4"/>
  <c r="AB14" i="4"/>
  <c r="W14" i="4"/>
  <c r="V14" i="4"/>
  <c r="U14" i="4"/>
  <c r="T14" i="4"/>
  <c r="S14" i="4"/>
  <c r="R14" i="4"/>
  <c r="Q14" i="4"/>
  <c r="P14" i="4"/>
  <c r="O14" i="4"/>
  <c r="C14" i="4"/>
  <c r="A14" i="4"/>
  <c r="AE13" i="4"/>
  <c r="AD13" i="4"/>
  <c r="AC13" i="4"/>
  <c r="AB13" i="4"/>
  <c r="W13" i="4"/>
  <c r="V13" i="4"/>
  <c r="U13" i="4"/>
  <c r="T13" i="4"/>
  <c r="S13" i="4"/>
  <c r="R13" i="4"/>
  <c r="Q13" i="4"/>
  <c r="P13" i="4"/>
  <c r="O13" i="4"/>
  <c r="C13" i="4"/>
  <c r="A13" i="4"/>
  <c r="AE12" i="4"/>
  <c r="AD12" i="4"/>
  <c r="AC12" i="4"/>
  <c r="AB12" i="4"/>
  <c r="W12" i="4"/>
  <c r="V12" i="4"/>
  <c r="U12" i="4"/>
  <c r="T12" i="4"/>
  <c r="S12" i="4"/>
  <c r="R12" i="4"/>
  <c r="Q12" i="4"/>
  <c r="P12" i="4"/>
  <c r="O12" i="4"/>
  <c r="C12" i="4"/>
  <c r="A12" i="4"/>
  <c r="AE11" i="4"/>
  <c r="AD11" i="4"/>
  <c r="AC11" i="4"/>
  <c r="AB11" i="4"/>
  <c r="W11" i="4"/>
  <c r="V11" i="4"/>
  <c r="U11" i="4"/>
  <c r="T11" i="4"/>
  <c r="S11" i="4"/>
  <c r="R11" i="4"/>
  <c r="Q11" i="4"/>
  <c r="P11" i="4"/>
  <c r="O11" i="4"/>
  <c r="C11" i="4"/>
  <c r="A11" i="4"/>
  <c r="AE10" i="4"/>
  <c r="AD10" i="4"/>
  <c r="AC10" i="4"/>
  <c r="AB10" i="4"/>
  <c r="W10" i="4"/>
  <c r="V10" i="4"/>
  <c r="U10" i="4"/>
  <c r="T10" i="4"/>
  <c r="S10" i="4"/>
  <c r="R10" i="4"/>
  <c r="Q10" i="4"/>
  <c r="P10" i="4"/>
  <c r="O10" i="4"/>
  <c r="C10" i="4"/>
  <c r="A10" i="4"/>
  <c r="AE9" i="4"/>
  <c r="AD9" i="4"/>
  <c r="AC9" i="4"/>
  <c r="AB9" i="4"/>
  <c r="W9" i="4"/>
  <c r="V9" i="4"/>
  <c r="U9" i="4"/>
  <c r="T9" i="4"/>
  <c r="S9" i="4"/>
  <c r="R9" i="4"/>
  <c r="Q9" i="4"/>
  <c r="P9" i="4"/>
  <c r="O9" i="4"/>
  <c r="C9" i="4"/>
  <c r="A9" i="4"/>
  <c r="AE8" i="4"/>
  <c r="AD8" i="4"/>
  <c r="AC8" i="4"/>
  <c r="F7" i="3" s="1"/>
  <c r="AB8" i="4"/>
  <c r="F6" i="3" s="1"/>
  <c r="W8" i="4"/>
  <c r="V8" i="4"/>
  <c r="U8" i="4"/>
  <c r="T8" i="4"/>
  <c r="S8" i="4"/>
  <c r="R8" i="4"/>
  <c r="Q8" i="4"/>
  <c r="P8" i="4"/>
  <c r="O8" i="4"/>
  <c r="C8" i="4"/>
  <c r="A8" i="4"/>
  <c r="AE7" i="4"/>
  <c r="AD7" i="4"/>
  <c r="F8" i="3" s="1"/>
  <c r="AC7" i="4"/>
  <c r="AB7" i="4"/>
  <c r="W7" i="4"/>
  <c r="V7" i="4"/>
  <c r="U7" i="4"/>
  <c r="T7" i="4"/>
  <c r="S7" i="4"/>
  <c r="R7" i="4"/>
  <c r="Q7" i="4"/>
  <c r="P7" i="4"/>
  <c r="O7" i="4"/>
  <c r="D7" i="4"/>
  <c r="C7" i="4"/>
  <c r="A7" i="4"/>
  <c r="G33" i="3"/>
  <c r="F33" i="3"/>
  <c r="E33" i="3"/>
  <c r="A33" i="3"/>
  <c r="F32" i="3"/>
  <c r="B32" i="3"/>
  <c r="A32" i="3"/>
  <c r="E31" i="3"/>
  <c r="C31" i="3"/>
  <c r="B31" i="3"/>
  <c r="A31" i="3"/>
  <c r="F30" i="3"/>
  <c r="B30" i="3"/>
  <c r="A30" i="3"/>
  <c r="F29" i="3"/>
  <c r="E29" i="3"/>
  <c r="C29" i="3"/>
  <c r="B29" i="3"/>
  <c r="A29" i="3"/>
  <c r="G28" i="3"/>
  <c r="F28" i="3"/>
  <c r="C28" i="3"/>
  <c r="B28" i="3"/>
  <c r="A28" i="3"/>
  <c r="H27" i="3"/>
  <c r="F27" i="3"/>
  <c r="E27" i="3"/>
  <c r="C27" i="3"/>
  <c r="B27" i="3"/>
  <c r="A27" i="3"/>
  <c r="G26" i="3"/>
  <c r="F26" i="3"/>
  <c r="C26" i="3"/>
  <c r="B26" i="3"/>
  <c r="A26" i="3"/>
  <c r="H25" i="3"/>
  <c r="G25" i="3"/>
  <c r="E25" i="3"/>
  <c r="C25" i="3"/>
  <c r="B25" i="3"/>
  <c r="A25" i="3"/>
  <c r="H24" i="3"/>
  <c r="G24" i="3"/>
  <c r="F24" i="3"/>
  <c r="B24" i="3"/>
  <c r="A24" i="3"/>
  <c r="F17" i="3"/>
  <c r="F16" i="3"/>
  <c r="F15" i="3"/>
  <c r="F14" i="3"/>
  <c r="F13" i="3"/>
  <c r="F12" i="3"/>
  <c r="F11" i="3"/>
  <c r="F10" i="3"/>
  <c r="F9" i="3"/>
  <c r="B8" i="3"/>
  <c r="B7" i="3"/>
  <c r="B6" i="3"/>
  <c r="W45" i="2"/>
  <c r="P45" i="2"/>
  <c r="W44" i="2"/>
  <c r="P44" i="2"/>
  <c r="W43" i="2"/>
  <c r="P43" i="2"/>
  <c r="W42" i="2"/>
  <c r="P42" i="2"/>
  <c r="W41" i="2"/>
  <c r="P41" i="2"/>
  <c r="W40" i="2"/>
  <c r="P40" i="2"/>
  <c r="W39" i="2"/>
  <c r="P39" i="2"/>
  <c r="W38" i="2"/>
  <c r="P38" i="2"/>
  <c r="W37" i="2"/>
  <c r="P37" i="2"/>
  <c r="W36" i="2"/>
  <c r="P36" i="2"/>
  <c r="V35" i="2"/>
  <c r="U35" i="2"/>
  <c r="T35" i="2"/>
  <c r="S35" i="2"/>
  <c r="R35" i="2"/>
  <c r="Q35" i="2"/>
  <c r="B8" i="2"/>
  <c r="X7" i="15" s="1"/>
  <c r="B7" i="2"/>
  <c r="J24" i="3" s="1"/>
  <c r="B6" i="2"/>
  <c r="R7" i="15" s="1"/>
  <c r="K26" i="16" l="1"/>
  <c r="J26" i="16"/>
  <c r="I26" i="16"/>
  <c r="N24" i="3"/>
  <c r="M24" i="3"/>
  <c r="L24" i="3"/>
  <c r="J25" i="3"/>
  <c r="K24" i="3"/>
  <c r="B16" i="19"/>
  <c r="H33" i="3"/>
  <c r="X17" i="15"/>
  <c r="E7" i="19"/>
  <c r="F54" i="17"/>
  <c r="F55" i="17"/>
  <c r="F19" i="3"/>
  <c r="F11" i="15"/>
  <c r="F17" i="15" s="1"/>
  <c r="R11" i="15"/>
  <c r="R17" i="15" s="1"/>
  <c r="B12" i="3" s="1"/>
  <c r="D13" i="15"/>
  <c r="P13" i="15"/>
  <c r="H22" i="15" s="1"/>
  <c r="H28" i="15" s="1"/>
  <c r="C14" i="15"/>
  <c r="O14" i="15"/>
  <c r="F31" i="3" s="1"/>
  <c r="N15" i="15"/>
  <c r="E32" i="3" s="1"/>
  <c r="M16" i="15"/>
  <c r="D33" i="3" s="1"/>
  <c r="Y16" i="15"/>
  <c r="F16" i="19" s="1"/>
  <c r="D25" i="15"/>
  <c r="M26" i="15"/>
  <c r="L8" i="16"/>
  <c r="O11" i="16"/>
  <c r="R11" i="16" s="1"/>
  <c r="E28" i="16" s="1"/>
  <c r="C8" i="17"/>
  <c r="E10" i="17"/>
  <c r="C21" i="17"/>
  <c r="E23" i="17"/>
  <c r="E36" i="17"/>
  <c r="E49" i="17"/>
  <c r="E65" i="17"/>
  <c r="E77" i="17"/>
  <c r="M8" i="16"/>
  <c r="A25" i="16"/>
  <c r="F25" i="16" s="1"/>
  <c r="H25" i="16" s="1"/>
  <c r="D8" i="17"/>
  <c r="D21" i="17"/>
  <c r="F36" i="17"/>
  <c r="C40" i="17"/>
  <c r="F49" i="17"/>
  <c r="F65" i="17"/>
  <c r="C68" i="17"/>
  <c r="D75" i="17"/>
  <c r="F77" i="17"/>
  <c r="A12" i="19"/>
  <c r="G12" i="19" s="1"/>
  <c r="D68" i="17"/>
  <c r="C73" i="17"/>
  <c r="E75" i="17"/>
  <c r="A7" i="19"/>
  <c r="G7" i="19" s="1"/>
  <c r="M7" i="15"/>
  <c r="Y7" i="15"/>
  <c r="K9" i="15"/>
  <c r="K17" i="15" s="1"/>
  <c r="W9" i="15"/>
  <c r="W17" i="15" s="1"/>
  <c r="I11" i="15"/>
  <c r="U11" i="15"/>
  <c r="M22" i="15" s="1"/>
  <c r="M28" i="15" s="1"/>
  <c r="H12" i="15"/>
  <c r="H17" i="15" s="1"/>
  <c r="T12" i="15"/>
  <c r="G29" i="3" s="1"/>
  <c r="G13" i="15"/>
  <c r="G17" i="15" s="1"/>
  <c r="S13" i="15"/>
  <c r="K22" i="15" s="1"/>
  <c r="K28" i="15" s="1"/>
  <c r="F14" i="15"/>
  <c r="R14" i="15"/>
  <c r="J22" i="15" s="1"/>
  <c r="J28" i="15" s="1"/>
  <c r="E15" i="15"/>
  <c r="C32" i="3" s="1"/>
  <c r="Q15" i="15"/>
  <c r="Q17" i="15" s="1"/>
  <c r="D16" i="15"/>
  <c r="P16" i="15"/>
  <c r="M23" i="15"/>
  <c r="G25" i="15"/>
  <c r="D26" i="15"/>
  <c r="M27" i="15"/>
  <c r="O8" i="16"/>
  <c r="R8" i="16" s="1"/>
  <c r="E25" i="16" s="1"/>
  <c r="H9" i="16"/>
  <c r="A10" i="16"/>
  <c r="F11" i="16"/>
  <c r="K12" i="16"/>
  <c r="C11" i="17"/>
  <c r="E13" i="17"/>
  <c r="D19" i="17"/>
  <c r="C24" i="17"/>
  <c r="E26" i="17"/>
  <c r="C37" i="17"/>
  <c r="E40" i="17"/>
  <c r="C66" i="17"/>
  <c r="E68" i="17"/>
  <c r="D73" i="17"/>
  <c r="B7" i="19"/>
  <c r="A14" i="19"/>
  <c r="G14" i="19" s="1"/>
  <c r="M8" i="15"/>
  <c r="D25" i="3" s="1"/>
  <c r="Y8" i="15"/>
  <c r="F8" i="19" s="1"/>
  <c r="L9" i="15"/>
  <c r="L17" i="15" s="1"/>
  <c r="X9" i="15"/>
  <c r="E9" i="19" s="1"/>
  <c r="J11" i="15"/>
  <c r="J17" i="15" s="1"/>
  <c r="V11" i="15"/>
  <c r="C11" i="19" s="1"/>
  <c r="I12" i="15"/>
  <c r="U12" i="15"/>
  <c r="H13" i="15"/>
  <c r="T13" i="15"/>
  <c r="G30" i="3" s="1"/>
  <c r="G14" i="15"/>
  <c r="S14" i="15"/>
  <c r="S17" i="15" s="1"/>
  <c r="F15" i="15"/>
  <c r="R15" i="15"/>
  <c r="E16" i="15"/>
  <c r="C33" i="3" s="1"/>
  <c r="Q16" i="15"/>
  <c r="N23" i="15"/>
  <c r="H25" i="15"/>
  <c r="E26" i="15"/>
  <c r="N27" i="15"/>
  <c r="I9" i="16"/>
  <c r="G11" i="16"/>
  <c r="L12" i="16"/>
  <c r="A28" i="16"/>
  <c r="F28" i="16" s="1"/>
  <c r="H28" i="16" s="1"/>
  <c r="D11" i="17"/>
  <c r="C16" i="17"/>
  <c r="E19" i="17"/>
  <c r="D24" i="17"/>
  <c r="C30" i="17"/>
  <c r="D37" i="17"/>
  <c r="C43" i="17"/>
  <c r="C59" i="17"/>
  <c r="D66" i="17"/>
  <c r="C71" i="17"/>
  <c r="C7" i="19"/>
  <c r="A9" i="19"/>
  <c r="G9" i="19" s="1"/>
  <c r="M9" i="15"/>
  <c r="D26" i="3" s="1"/>
  <c r="Y9" i="15"/>
  <c r="F9" i="19" s="1"/>
  <c r="K11" i="15"/>
  <c r="W11" i="15"/>
  <c r="D11" i="19" s="1"/>
  <c r="J12" i="15"/>
  <c r="V12" i="15"/>
  <c r="C12" i="19" s="1"/>
  <c r="I13" i="15"/>
  <c r="U13" i="15"/>
  <c r="H14" i="15"/>
  <c r="T14" i="15"/>
  <c r="G31" i="3" s="1"/>
  <c r="G15" i="15"/>
  <c r="S15" i="15"/>
  <c r="F16" i="15"/>
  <c r="R16" i="15"/>
  <c r="I25" i="15"/>
  <c r="F26" i="15"/>
  <c r="S8" i="16"/>
  <c r="W8" i="16" s="1"/>
  <c r="E23" i="19" s="1"/>
  <c r="J9" i="16"/>
  <c r="H11" i="16"/>
  <c r="M12" i="16"/>
  <c r="A29" i="16"/>
  <c r="F29" i="16" s="1"/>
  <c r="H29" i="16" s="1"/>
  <c r="E11" i="17"/>
  <c r="E24" i="17"/>
  <c r="E37" i="17"/>
  <c r="E66" i="17"/>
  <c r="D71" i="17"/>
  <c r="C76" i="17"/>
  <c r="D7" i="19"/>
  <c r="B9" i="19"/>
  <c r="A16" i="19"/>
  <c r="G16" i="19" s="1"/>
  <c r="D7" i="15"/>
  <c r="C8" i="15"/>
  <c r="C17" i="15" s="1"/>
  <c r="O8" i="15"/>
  <c r="M10" i="15"/>
  <c r="D27" i="3" s="1"/>
  <c r="Y10" i="15"/>
  <c r="F10" i="19" s="1"/>
  <c r="L11" i="15"/>
  <c r="X11" i="15"/>
  <c r="E11" i="19" s="1"/>
  <c r="K12" i="15"/>
  <c r="W12" i="15"/>
  <c r="D12" i="19" s="1"/>
  <c r="J13" i="15"/>
  <c r="V13" i="15"/>
  <c r="C13" i="19" s="1"/>
  <c r="I14" i="15"/>
  <c r="U14" i="15"/>
  <c r="H15" i="15"/>
  <c r="T15" i="15"/>
  <c r="G32" i="3" s="1"/>
  <c r="G16" i="15"/>
  <c r="S16" i="15"/>
  <c r="J25" i="15"/>
  <c r="G26" i="15"/>
  <c r="A7" i="16"/>
  <c r="F8" i="16"/>
  <c r="K9" i="16"/>
  <c r="I11" i="16"/>
  <c r="C14" i="17"/>
  <c r="C27" i="17"/>
  <c r="C41" i="17"/>
  <c r="C69" i="17"/>
  <c r="D76" i="17"/>
  <c r="A11" i="19"/>
  <c r="G11" i="19" s="1"/>
  <c r="M11" i="15"/>
  <c r="D28" i="3" s="1"/>
  <c r="Y11" i="15"/>
  <c r="F11" i="19" s="1"/>
  <c r="K13" i="15"/>
  <c r="W13" i="15"/>
  <c r="D13" i="19" s="1"/>
  <c r="J14" i="15"/>
  <c r="V14" i="15"/>
  <c r="C14" i="19" s="1"/>
  <c r="I15" i="15"/>
  <c r="I17" i="15" s="1"/>
  <c r="U15" i="15"/>
  <c r="K25" i="15"/>
  <c r="G8" i="16"/>
  <c r="J11" i="16"/>
  <c r="M12" i="15"/>
  <c r="D29" i="3" s="1"/>
  <c r="L13" i="15"/>
  <c r="X13" i="15"/>
  <c r="E13" i="19" s="1"/>
  <c r="K14" i="15"/>
  <c r="W14" i="15"/>
  <c r="D14" i="19" s="1"/>
  <c r="J15" i="15"/>
  <c r="V15" i="15"/>
  <c r="C15" i="19" s="1"/>
  <c r="I16" i="15"/>
  <c r="L25" i="15"/>
  <c r="H8" i="16"/>
  <c r="K11" i="16"/>
  <c r="C12" i="17"/>
  <c r="C25" i="17"/>
  <c r="C38" i="17"/>
  <c r="C67" i="17"/>
  <c r="D74" i="17"/>
  <c r="A13" i="19"/>
  <c r="G13" i="19" s="1"/>
  <c r="M13" i="15"/>
  <c r="D30" i="3" s="1"/>
  <c r="Y13" i="15"/>
  <c r="F13" i="19" s="1"/>
  <c r="K15" i="15"/>
  <c r="W15" i="15"/>
  <c r="D15" i="19" s="1"/>
  <c r="M25" i="15"/>
  <c r="I8" i="16"/>
  <c r="M14" i="15"/>
  <c r="D31" i="3" s="1"/>
  <c r="L15" i="15"/>
  <c r="X15" i="15"/>
  <c r="E15" i="19" s="1"/>
  <c r="D31" i="17"/>
  <c r="C36" i="17"/>
  <c r="E38" i="17"/>
  <c r="D44" i="17"/>
  <c r="C49" i="17"/>
  <c r="D60" i="17"/>
  <c r="C65" i="17"/>
  <c r="E67" i="17"/>
  <c r="D72" i="17"/>
  <c r="C77" i="17"/>
  <c r="A15" i="19"/>
  <c r="G15" i="19" s="1"/>
  <c r="M15" i="15"/>
  <c r="D32" i="3" s="1"/>
  <c r="C54" i="17" l="1"/>
  <c r="E56" i="17"/>
  <c r="F57" i="17"/>
  <c r="E55" i="17"/>
  <c r="C57" i="17"/>
  <c r="F56" i="17"/>
  <c r="D57" i="17"/>
  <c r="D55" i="17"/>
  <c r="J26" i="3"/>
  <c r="K25" i="3"/>
  <c r="M25" i="3" s="1"/>
  <c r="N25" i="3"/>
  <c r="E57" i="17"/>
  <c r="B13" i="19"/>
  <c r="H30" i="3"/>
  <c r="C56" i="17"/>
  <c r="I22" i="15"/>
  <c r="I28" i="15" s="1"/>
  <c r="J29" i="16"/>
  <c r="I29" i="16"/>
  <c r="K29" i="16"/>
  <c r="H28" i="3"/>
  <c r="B11" i="19"/>
  <c r="C55" i="17"/>
  <c r="D54" i="17"/>
  <c r="Y17" i="15"/>
  <c r="F7" i="19"/>
  <c r="O22" i="15"/>
  <c r="O28" i="15" s="1"/>
  <c r="U17" i="15"/>
  <c r="B14" i="3" s="1"/>
  <c r="B15" i="19"/>
  <c r="H32" i="3"/>
  <c r="K28" i="16"/>
  <c r="J28" i="16"/>
  <c r="I28" i="16"/>
  <c r="B14" i="19"/>
  <c r="H31" i="3"/>
  <c r="H29" i="3"/>
  <c r="B12" i="19"/>
  <c r="M17" i="15"/>
  <c r="D24" i="3"/>
  <c r="I10" i="16"/>
  <c r="H10" i="16"/>
  <c r="G10" i="16"/>
  <c r="F10" i="16"/>
  <c r="S10" i="16"/>
  <c r="W10" i="16" s="1"/>
  <c r="E25" i="19" s="1"/>
  <c r="O10" i="16"/>
  <c r="R10" i="16" s="1"/>
  <c r="E27" i="16" s="1"/>
  <c r="N10" i="16"/>
  <c r="A27" i="16"/>
  <c r="F27" i="16" s="1"/>
  <c r="H27" i="16" s="1"/>
  <c r="M10" i="16"/>
  <c r="L10" i="16"/>
  <c r="K10" i="16"/>
  <c r="J10" i="16"/>
  <c r="L22" i="15"/>
  <c r="L28" i="15" s="1"/>
  <c r="F25" i="3"/>
  <c r="O17" i="15"/>
  <c r="B11" i="3" s="1"/>
  <c r="T17" i="15"/>
  <c r="B13" i="3" s="1"/>
  <c r="E7" i="15"/>
  <c r="D17" i="15"/>
  <c r="G22" i="15"/>
  <c r="G28" i="15" s="1"/>
  <c r="E54" i="17"/>
  <c r="E22" i="15"/>
  <c r="E28" i="15" s="1"/>
  <c r="D56" i="17"/>
  <c r="P17" i="15"/>
  <c r="F7" i="16"/>
  <c r="S7" i="16"/>
  <c r="W7" i="16" s="1"/>
  <c r="E22" i="19" s="1"/>
  <c r="N7" i="16"/>
  <c r="M7" i="16"/>
  <c r="L7" i="16"/>
  <c r="K7" i="16"/>
  <c r="J7" i="16"/>
  <c r="I7" i="16"/>
  <c r="H7" i="16"/>
  <c r="A24" i="16"/>
  <c r="G7" i="16"/>
  <c r="K25" i="16"/>
  <c r="J25" i="16"/>
  <c r="I25" i="16"/>
  <c r="V17" i="15"/>
  <c r="F24" i="19"/>
  <c r="D9" i="19"/>
  <c r="N22" i="15"/>
  <c r="N28" i="15" s="1"/>
  <c r="J27" i="3" l="1"/>
  <c r="K26" i="3"/>
  <c r="L26" i="3" s="1"/>
  <c r="N26" i="3"/>
  <c r="F23" i="19"/>
  <c r="L25" i="3"/>
  <c r="C24" i="3"/>
  <c r="E17" i="15"/>
  <c r="B9" i="3" s="1"/>
  <c r="N7" i="15"/>
  <c r="D22" i="15"/>
  <c r="D28" i="15" s="1"/>
  <c r="F27" i="19"/>
  <c r="K27" i="16"/>
  <c r="J27" i="16"/>
  <c r="I27" i="16"/>
  <c r="F26" i="19"/>
  <c r="F25" i="19" l="1"/>
  <c r="M26" i="3"/>
  <c r="J28" i="3"/>
  <c r="K27" i="3"/>
  <c r="M27" i="3" s="1"/>
  <c r="N27" i="3"/>
  <c r="E24" i="3"/>
  <c r="N17" i="15"/>
  <c r="B10" i="3" s="1"/>
  <c r="F22" i="15"/>
  <c r="F28" i="15" s="1"/>
  <c r="O7" i="16"/>
  <c r="R7" i="16" s="1"/>
  <c r="E24" i="16" s="1"/>
  <c r="F24" i="16" s="1"/>
  <c r="H24" i="16" s="1"/>
  <c r="L27" i="3" l="1"/>
  <c r="K28" i="3"/>
  <c r="N28" i="3" s="1"/>
  <c r="L28" i="3"/>
  <c r="J29" i="3"/>
  <c r="J24" i="16"/>
  <c r="I24" i="16"/>
  <c r="K24" i="16" s="1"/>
  <c r="F22" i="19" l="1"/>
  <c r="J30" i="3"/>
  <c r="K29" i="3"/>
  <c r="M29" i="3" s="1"/>
  <c r="M28" i="3"/>
  <c r="L29" i="3" l="1"/>
  <c r="J31" i="3"/>
  <c r="K30" i="3"/>
  <c r="L30" i="3" s="1"/>
  <c r="N29" i="3"/>
  <c r="K31" i="3" l="1"/>
  <c r="L31" i="3" s="1"/>
  <c r="J32" i="3"/>
  <c r="N30" i="3"/>
  <c r="M30" i="3"/>
  <c r="J33" i="3" l="1"/>
  <c r="K32" i="3"/>
  <c r="N32" i="3" s="1"/>
  <c r="M31" i="3"/>
  <c r="N31" i="3"/>
  <c r="L32" i="3" l="1"/>
  <c r="M32" i="3"/>
  <c r="J34" i="3"/>
  <c r="K33" i="3"/>
  <c r="N33" i="3" s="1"/>
  <c r="K34" i="3" l="1"/>
  <c r="L34" i="3" s="1"/>
  <c r="M34" i="3"/>
  <c r="J35" i="3"/>
  <c r="N34" i="3"/>
  <c r="M33" i="3"/>
  <c r="L33" i="3"/>
  <c r="K35" i="3" l="1"/>
  <c r="N35" i="3" s="1"/>
  <c r="L35" i="3" l="1"/>
  <c r="M35" i="3"/>
</calcChain>
</file>

<file path=xl/sharedStrings.xml><?xml version="1.0" encoding="utf-8"?>
<sst xmlns="http://schemas.openxmlformats.org/spreadsheetml/2006/main" count="767" uniqueCount="492">
  <si>
    <t>UK Landlord Annual Records Workbook</t>
  </si>
  <si>
    <t>A reusable operating workbook for UK property records. Configure the owners, properties and tax year first; then enter transactions once and use the linked controls, summaries and year-end schedules.</t>
  </si>
  <si>
    <t>Recommended Workflow</t>
  </si>
  <si>
    <t>1</t>
  </si>
  <si>
    <t>Setup</t>
  </si>
  <si>
    <t>Enter the tax year, owners, properties, bank accounts and ownership percentages.</t>
  </si>
  <si>
    <t>2</t>
  </si>
  <si>
    <t>Transactions</t>
  </si>
  <si>
    <t>Record each receipt, payment or control movement once. Use positive gross amounts and a signed cash movement.</t>
  </si>
  <si>
    <t>3</t>
  </si>
  <si>
    <t>Supporting controls</t>
  </si>
  <si>
    <t>Maintain rent, deposit, agent, bank, mortgage, shared-cost, owner and document schedules.</t>
  </si>
  <si>
    <t>4</t>
  </si>
  <si>
    <t>Monthly review</t>
  </si>
  <si>
    <t>Clear missing evidence, duplicates, unreconciled items and unknown property codes.</t>
  </si>
  <si>
    <t>5</t>
  </si>
  <si>
    <t>Annual summary</t>
  </si>
  <si>
    <t>Review property results, owner allocations, finance costs, capital items and cash flow.</t>
  </si>
  <si>
    <t>6</t>
  </si>
  <si>
    <t>Tax handover</t>
  </si>
  <si>
    <t>Use the Self Assessment mapping and year-end checklist with the final P60 and tax information.</t>
  </si>
  <si>
    <t>7</t>
  </si>
  <si>
    <t>Rollover</t>
  </si>
  <si>
    <t>Carry forward arrears, deposits, agent balances, mortgage principal, owner balances and tax controls.</t>
  </si>
  <si>
    <t>Colour Key</t>
  </si>
  <si>
    <t>Pale blue</t>
  </si>
  <si>
    <t>User entry</t>
  </si>
  <si>
    <t>Pale green</t>
  </si>
  <si>
    <t>Formula or linked control</t>
  </si>
  <si>
    <t>Pale gold</t>
  </si>
  <si>
    <t>Instruction, assumption or total</t>
  </si>
  <si>
    <t>Pale red</t>
  </si>
  <si>
    <t>Exception requiring review</t>
  </si>
  <si>
    <t>Navy</t>
  </si>
  <si>
    <t>Header or major control</t>
  </si>
  <si>
    <t>Important Use Note</t>
  </si>
  <si>
    <t>This workbook is an operating and bookkeeping tool, not a substitute for the tax return software, current HMRC guidance or professional advice. Keep exact source documents, reconcile the controls and confirm the tax-year rules before filing.</t>
  </si>
  <si>
    <t>Workbook Setup</t>
  </si>
  <si>
    <t>Tax Year and Workbook Settings</t>
  </si>
  <si>
    <t>Setting</t>
  </si>
  <si>
    <t>Value</t>
  </si>
  <si>
    <t>Tax year start year</t>
  </si>
  <si>
    <t>Tax year label</t>
  </si>
  <si>
    <t>Tax year start date</t>
  </si>
  <si>
    <t>Tax year end date</t>
  </si>
  <si>
    <t>Accounting basis</t>
  </si>
  <si>
    <t>Cash basis</t>
  </si>
  <si>
    <t>Currency</t>
  </si>
  <si>
    <t>GBP</t>
  </si>
  <si>
    <t>Owners — up to 6</t>
  </si>
  <si>
    <t>Active</t>
  </si>
  <si>
    <t>Owner Code</t>
  </si>
  <si>
    <t>Owner / Taxpayer Name</t>
  </si>
  <si>
    <t>Owner Type</t>
  </si>
  <si>
    <t>UTR / Ref (securely)</t>
  </si>
  <si>
    <t>Notes</t>
  </si>
  <si>
    <t>Yes</t>
  </si>
  <si>
    <t>O01</t>
  </si>
  <si>
    <t>Individual</t>
  </si>
  <si>
    <t>No</t>
  </si>
  <si>
    <t>O02</t>
  </si>
  <si>
    <t>O03</t>
  </si>
  <si>
    <t>O04</t>
  </si>
  <si>
    <t>O05</t>
  </si>
  <si>
    <t>O06</t>
  </si>
  <si>
    <t>Properties — up to 10</t>
  </si>
  <si>
    <t>Property Code</t>
  </si>
  <si>
    <t>Property Name</t>
  </si>
  <si>
    <t>Address / Location</t>
  </si>
  <si>
    <t>Start Date</t>
  </si>
  <si>
    <t>End Date</t>
  </si>
  <si>
    <t>Letting Agent</t>
  </si>
  <si>
    <t>Monthly Rent</t>
  </si>
  <si>
    <t>Deposit</t>
  </si>
  <si>
    <t>Mortgage Lender</t>
  </si>
  <si>
    <t>Bank Account</t>
  </si>
  <si>
    <t>Main Use</t>
  </si>
  <si>
    <t>Furnished?</t>
  </si>
  <si>
    <t>P01</t>
  </si>
  <si>
    <t>Residential letting</t>
  </si>
  <si>
    <t>P02</t>
  </si>
  <si>
    <t>P03</t>
  </si>
  <si>
    <t>P04</t>
  </si>
  <si>
    <t>P05</t>
  </si>
  <si>
    <t>P06</t>
  </si>
  <si>
    <t>P07</t>
  </si>
  <si>
    <t>P08</t>
  </si>
  <si>
    <t>P09</t>
  </si>
  <si>
    <t>P10</t>
  </si>
  <si>
    <t>Ownership Matrix — enter beneficial ownership percentages</t>
  </si>
  <si>
    <t>Total</t>
  </si>
  <si>
    <t>Landlord Control Centre</t>
  </si>
  <si>
    <t>Use this page as the monthly review screen. Red controls should be resolved or supported before year end.</t>
  </si>
  <si>
    <t>Portfolio Snapshot</t>
  </si>
  <si>
    <t>Control Exceptions</t>
  </si>
  <si>
    <t>Tax year</t>
  </si>
  <si>
    <t>Unknown property codes</t>
  </si>
  <si>
    <t>Active properties</t>
  </si>
  <si>
    <t>Missing transaction documents</t>
  </si>
  <si>
    <t>Active owners</t>
  </si>
  <si>
    <t>Possible duplicate transactions</t>
  </si>
  <si>
    <t>Total property receipts</t>
  </si>
  <si>
    <t>Unreconciled transactions</t>
  </si>
  <si>
    <t>Property profit before finance</t>
  </si>
  <si>
    <t>Pending or queried reviews</t>
  </si>
  <si>
    <t>Residential finance costs</t>
  </si>
  <si>
    <t>Ownership totals not 100%</t>
  </si>
  <si>
    <t>Capital additions</t>
  </si>
  <si>
    <t>Agent differences</t>
  </si>
  <si>
    <t>Net cash movement</t>
  </si>
  <si>
    <t>Bank differences</t>
  </si>
  <si>
    <t>Closing arrears</t>
  </si>
  <si>
    <t>Mortgage differences</t>
  </si>
  <si>
    <t>Shared-cost differences</t>
  </si>
  <si>
    <t>Missing/requested documents</t>
  </si>
  <si>
    <t>Incomplete year-end tasks</t>
  </si>
  <si>
    <t>Overall control status</t>
  </si>
  <si>
    <t>Property Performance</t>
  </si>
  <si>
    <t>Tax-Year Cash Movement by Period</t>
  </si>
  <si>
    <t>Property</t>
  </si>
  <si>
    <t>Name</t>
  </si>
  <si>
    <t>Receipts</t>
  </si>
  <si>
    <t>Deductions</t>
  </si>
  <si>
    <t>Profit</t>
  </si>
  <si>
    <t>Finance Costs</t>
  </si>
  <si>
    <t>Cash Movement</t>
  </si>
  <si>
    <t>Arrears</t>
  </si>
  <si>
    <t>Period Start</t>
  </si>
  <si>
    <t>Period End</t>
  </si>
  <si>
    <t>Income</t>
  </si>
  <si>
    <t>Allowable Expenses</t>
  </si>
  <si>
    <t>Transaction Ledger</t>
  </si>
  <si>
    <t>Enter each transaction once. Use a positive gross amount and enter the signed cash movement separately: positive for cash received, negative for cash paid, and zero where no operating-bank movement occurred.</t>
  </si>
  <si>
    <t>Transaction ID</t>
  </si>
  <si>
    <t>Date</t>
  </si>
  <si>
    <t>Tax Year</t>
  </si>
  <si>
    <t>Quarter</t>
  </si>
  <si>
    <t>Counterparty</t>
  </si>
  <si>
    <t>Description</t>
  </si>
  <si>
    <t>Document Ref</t>
  </si>
  <si>
    <t>Payment Route</t>
  </si>
  <si>
    <t>Transaction Type</t>
  </si>
  <si>
    <t>Management Category</t>
  </si>
  <si>
    <t>SA / Tax Category</t>
  </si>
  <si>
    <t>Gross Amount</t>
  </si>
  <si>
    <t>Allowable %</t>
  </si>
  <si>
    <t>Taxable Income</t>
  </si>
  <si>
    <t>Allowable Expense</t>
  </si>
  <si>
    <t>Private / Disallowed</t>
  </si>
  <si>
    <t>Residential Finance Cost</t>
  </si>
  <si>
    <t>Capital Cost</t>
  </si>
  <si>
    <t>Mortgage Principal</t>
  </si>
  <si>
    <t>Deposit / Control</t>
  </si>
  <si>
    <t>Owner Funding / Drawings</t>
  </si>
  <si>
    <t>Transfer</t>
  </si>
  <si>
    <t>Signed Cash Movement</t>
  </si>
  <si>
    <t>Reconciled?</t>
  </si>
  <si>
    <t>Review Status</t>
  </si>
  <si>
    <t>Property Check</t>
  </si>
  <si>
    <t>Document Check</t>
  </si>
  <si>
    <t>Duplicate Check</t>
  </si>
  <si>
    <t>Overall Status</t>
  </si>
  <si>
    <t>Rent and Tenant Ledger</t>
  </si>
  <si>
    <t>Record rent due and rent received by rental period. The ledger can show arrears and advance rent even where the cash basis is used.</t>
  </si>
  <si>
    <t>Line ID</t>
  </si>
  <si>
    <t>Tenant</t>
  </si>
  <si>
    <t>Rental Period Start</t>
  </si>
  <si>
    <t>Rental Period End</t>
  </si>
  <si>
    <t>Due Date</t>
  </si>
  <si>
    <t>Rent Due</t>
  </si>
  <si>
    <t>Receipt Date</t>
  </si>
  <si>
    <t>Amount Received</t>
  </si>
  <si>
    <t>Receipt Route</t>
  </si>
  <si>
    <t>Advance Rent</t>
  </si>
  <si>
    <t>Status</t>
  </si>
  <si>
    <t>Deposit Control</t>
  </si>
  <si>
    <t>Track refundable deposits separately from rent. A deposit remains outside property income while the tenant retains legal entitlement.</t>
  </si>
  <si>
    <t>Deposit Ref</t>
  </si>
  <si>
    <t>Scheme</t>
  </si>
  <si>
    <t>Protection Date</t>
  </si>
  <si>
    <t>Amount Returned</t>
  </si>
  <si>
    <t>Amount Retained</t>
  </si>
  <si>
    <t>Retention Reason</t>
  </si>
  <si>
    <t>Closing Liability</t>
  </si>
  <si>
    <t>Letting-Agent Reconciliation</t>
  </si>
  <si>
    <t>Complete one row for each agent statement period. Record gross receipts and deductions separately; the net remittance is a transfer, not rent.</t>
  </si>
  <si>
    <t>Agent</t>
  </si>
  <si>
    <t>Opening Balance</t>
  </si>
  <si>
    <t>Gross Rent</t>
  </si>
  <si>
    <t>Other Receipts</t>
  </si>
  <si>
    <t>Fees and VAT</t>
  </si>
  <si>
    <t>Repairs Paid</t>
  </si>
  <si>
    <t>Other Costs</t>
  </si>
  <si>
    <t>Remittances</t>
  </si>
  <si>
    <t>Expected Closing</t>
  </si>
  <si>
    <t>Agent Statement Closing</t>
  </si>
  <si>
    <t>Difference</t>
  </si>
  <si>
    <t>Review Notes</t>
  </si>
  <si>
    <t>Bank Reconciliation</t>
  </si>
  <si>
    <t>Reconcile each landlord or property bank account to the external statement. Personal transactions and transfers remain in the cash control but outside property profit.</t>
  </si>
  <si>
    <t>Statement Date</t>
  </si>
  <si>
    <t>Account</t>
  </si>
  <si>
    <t>Property / Portfolio</t>
  </si>
  <si>
    <t>Book Balance</t>
  </si>
  <si>
    <t>Statement Balance</t>
  </si>
  <si>
    <t>Outstanding Receipts</t>
  </si>
  <si>
    <t>Outstanding Payments</t>
  </si>
  <si>
    <t>Other Adjustments</t>
  </si>
  <si>
    <t>Reconciled Statement Balance</t>
  </si>
  <si>
    <t>Reviewed By</t>
  </si>
  <si>
    <t>Review Date</t>
  </si>
  <si>
    <t>Mortgage and Finance-Cost Control</t>
  </si>
  <si>
    <t>Use the lender statement to separate cash payments into residential finance costs, principal and fees. Do not post the whole mortgage payment to interest.</t>
  </si>
  <si>
    <t>Loan Ref</t>
  </si>
  <si>
    <t>Lender</t>
  </si>
  <si>
    <t>Opening Principal</t>
  </si>
  <si>
    <t>Advances</t>
  </si>
  <si>
    <t>Total Payments</t>
  </si>
  <si>
    <t>Residential Finance Costs</t>
  </si>
  <si>
    <t>Non-residential Finance Costs</t>
  </si>
  <si>
    <t>Fees</t>
  </si>
  <si>
    <t>Principal Repaid</t>
  </si>
  <si>
    <t>Calculated Closing</t>
  </si>
  <si>
    <t>Lender Closing</t>
  </si>
  <si>
    <t>Statement Ref</t>
  </si>
  <si>
    <t>Shared-Cost Allocation</t>
  </si>
  <si>
    <t>Use one row per property allocation. Repeat the Cost Ref for every property receiving part of the same source cost. The control compares the total allocated with the allowable source amount.</t>
  </si>
  <si>
    <t>Cost Ref</t>
  </si>
  <si>
    <t>Source Total</t>
  </si>
  <si>
    <t>Allowable Source Amount</t>
  </si>
  <si>
    <t>Allocation Basis</t>
  </si>
  <si>
    <t>Allocated Amount</t>
  </si>
  <si>
    <t>Cost Allocation Difference</t>
  </si>
  <si>
    <t>Reviewed?</t>
  </si>
  <si>
    <t>Owner Funding, Drawings and Current Accounts</t>
  </si>
  <si>
    <t>Record money introduced, personal property payments, reimbursements, drawings and amounts owed between owners. These movements do not alter the economic ownership allocation.</t>
  </si>
  <si>
    <t>Entry Ref</t>
  </si>
  <si>
    <t>Type</t>
  </si>
  <si>
    <t>Cash Amount</t>
  </si>
  <si>
    <t>Balance Effect (+ owed to owner)</t>
  </si>
  <si>
    <t>Settlement Date</t>
  </si>
  <si>
    <t>Settlement Amount</t>
  </si>
  <si>
    <t>Closing Effect</t>
  </si>
  <si>
    <t>Permanent Capital and Acquisition Register</t>
  </si>
  <si>
    <t>Retain acquisition, improvement and disposal records permanently. Do not include a cost here if it has already been deducted as a revenue expense.</t>
  </si>
  <si>
    <t>Item Ref</t>
  </si>
  <si>
    <t>Capital Type</t>
  </si>
  <si>
    <t>Supplier / Professional</t>
  </si>
  <si>
    <t>Amount</t>
  </si>
  <si>
    <t>Ownership / Allocation Note</t>
  </si>
  <si>
    <t>Revenue Deduction Claimed?</t>
  </si>
  <si>
    <t>Still Reflected at Disposal?</t>
  </si>
  <si>
    <t>Permanent File Location</t>
  </si>
  <si>
    <t>Disposal Date</t>
  </si>
  <si>
    <t>Domestic Items and Replacement Relief</t>
  </si>
  <si>
    <t>Record initial items and replacements separately. For an improved replacement, the tax deduction is normally limited to the cost of an equivalent replacement plus qualifying incidental costs, less disposal proceeds.</t>
  </si>
  <si>
    <t>Item</t>
  </si>
  <si>
    <t>Initial or Replacement</t>
  </si>
  <si>
    <t>Actual Item Cost</t>
  </si>
  <si>
    <t>Equivalent Replacement Cost</t>
  </si>
  <si>
    <t>Delivery</t>
  </si>
  <si>
    <t>Removal</t>
  </si>
  <si>
    <t>Disposal Proceeds</t>
  </si>
  <si>
    <t>Allowable Deduction</t>
  </si>
  <si>
    <t>Excluded Improvement</t>
  </si>
  <si>
    <t>Net Cash Cost</t>
  </si>
  <si>
    <t>Document and Evidence Register</t>
  </si>
  <si>
    <t>Use a unique document reference and link it to the relevant transaction or control. Store sensitive identifiers securely outside a shared workbook where appropriate.</t>
  </si>
  <si>
    <t>Document Type</t>
  </si>
  <si>
    <t>Document Date</t>
  </si>
  <si>
    <t>Linked Transaction / Control Ref</t>
  </si>
  <si>
    <t>File Name or Hyperlink</t>
  </si>
  <si>
    <t>Permanent Record?</t>
  </si>
  <si>
    <t>Retention Review Date</t>
  </si>
  <si>
    <t>Missing Action</t>
  </si>
  <si>
    <t>Annual Property and Owner Summary</t>
  </si>
  <si>
    <t>The property table combines the transaction ledger, shared-cost allocations, domestic-item schedule, mortgage control and other year-end controls. Owner results are calculated from the beneficial-ownership matrix in Setup.</t>
  </si>
  <si>
    <t>Rent</t>
  </si>
  <si>
    <t>Other Income</t>
  </si>
  <si>
    <t>Total Receipts</t>
  </si>
  <si>
    <t>Rent/Rates/Insurance/Ground</t>
  </si>
  <si>
    <t>Repairs</t>
  </si>
  <si>
    <t>Legal/Management/Professional</t>
  </si>
  <si>
    <t>Services</t>
  </si>
  <si>
    <t>Travel</t>
  </si>
  <si>
    <t>Other Allowable</t>
  </si>
  <si>
    <t>Replacement Domestic Items</t>
  </si>
  <si>
    <t>Total Deductions</t>
  </si>
  <si>
    <t>Profit Before Finance</t>
  </si>
  <si>
    <t>Capital Costs</t>
  </si>
  <si>
    <t>Net Cash Movement</t>
  </si>
  <si>
    <t>Closing Arrears</t>
  </si>
  <si>
    <t>Deposits Held</t>
  </si>
  <si>
    <t>Agent Closing Balance</t>
  </si>
  <si>
    <t>Mortgage Closing Principal</t>
  </si>
  <si>
    <t>PORTFOLIO</t>
  </si>
  <si>
    <t>Control total</t>
  </si>
  <si>
    <t>Owner / Taxpayer Summary</t>
  </si>
  <si>
    <t>Owner Name</t>
  </si>
  <si>
    <t>Number of Properties</t>
  </si>
  <si>
    <t>Gross Receipts</t>
  </si>
  <si>
    <t>Property Profit</t>
  </si>
  <si>
    <t>Economic Cash Movement</t>
  </si>
  <si>
    <t>Deposits</t>
  </si>
  <si>
    <t>OWNER TOTAL</t>
  </si>
  <si>
    <t>Self Assessment Mapping and Simplified Tax Control</t>
  </si>
  <si>
    <t>This schedule retains exact working amounts. Confirm the correct tax-year form, current rules, actual P60/PAYE figures, losses and finance-cost limits before filing.</t>
  </si>
  <si>
    <t>Properties</t>
  </si>
  <si>
    <t>Joint Property?</t>
  </si>
  <si>
    <t>Accounting Basis</t>
  </si>
  <si>
    <t>Gross Property Receipts</t>
  </si>
  <si>
    <t>Total Non-finance Deductions</t>
  </si>
  <si>
    <t>Adjusted Property Profit</t>
  </si>
  <si>
    <t>Ordinary Loss B/F</t>
  </si>
  <si>
    <t>Ordinary Loss Used</t>
  </si>
  <si>
    <t>Taxable Property Profit</t>
  </si>
  <si>
    <t>Current Residential Finance Costs</t>
  </si>
  <si>
    <t>Unused Finance Costs B/F</t>
  </si>
  <si>
    <t>Finance Costs Used</t>
  </si>
  <si>
    <t>Finance-Cost Reduction</t>
  </si>
  <si>
    <t>Closing Finance Costs C/F</t>
  </si>
  <si>
    <t>Tax Assumptions — update for the selected tax year</t>
  </si>
  <si>
    <t>Assumption</t>
  </si>
  <si>
    <t>Basic rate</t>
  </si>
  <si>
    <t>Higher rate</t>
  </si>
  <si>
    <t>Personal Allowance</t>
  </si>
  <si>
    <t>Basic-rate taxable band</t>
  </si>
  <si>
    <t>Simplified Income Tax Estimate</t>
  </si>
  <si>
    <t>Employment Income</t>
  </si>
  <si>
    <t>Pension Income</t>
  </si>
  <si>
    <t>Other Taxable Income</t>
  </si>
  <si>
    <t>Total Income</t>
  </si>
  <si>
    <t>Basic-rate Amount</t>
  </si>
  <si>
    <t>Higher-rate Amount</t>
  </si>
  <si>
    <t>Tax Before Finance Reduction</t>
  </si>
  <si>
    <t>Finance Reduction</t>
  </si>
  <si>
    <t>Estimated Total Income Tax</t>
  </si>
  <si>
    <t>Actual PAYE / Tax Deducted</t>
  </si>
  <si>
    <t>Estimated SA Balance</t>
  </si>
  <si>
    <t>Possible POA 1</t>
  </si>
  <si>
    <t>Possible POA 2</t>
  </si>
  <si>
    <t>Quarterly Digital Records and MTD Readiness</t>
  </si>
  <si>
    <t>The quarterly figures are cumulative digital-record controls, not quarterly tax returns. Confirm whether MTD applies and use compatible software for any required submission.</t>
  </si>
  <si>
    <t>Expenses</t>
  </si>
  <si>
    <t>Q1</t>
  </si>
  <si>
    <t>Q2</t>
  </si>
  <si>
    <t>Q3</t>
  </si>
  <si>
    <t>Q4</t>
  </si>
  <si>
    <t>Owner Cumulative Quarterly Summary</t>
  </si>
  <si>
    <t>Cumulative Income</t>
  </si>
  <si>
    <t>Cumulative Expenses</t>
  </si>
  <si>
    <t>Cumulative Finance Costs</t>
  </si>
  <si>
    <t>Cumulative Cash Movement</t>
  </si>
  <si>
    <t>Year-End Close and Accountant Handover Checklist</t>
  </si>
  <si>
    <t>Complete every relevant control before finalising the Annual Summary or passing the file to an accountant.</t>
  </si>
  <si>
    <t>Area</t>
  </si>
  <si>
    <t>Task</t>
  </si>
  <si>
    <t>Responsible Person</t>
  </si>
  <si>
    <t>Target Date</t>
  </si>
  <si>
    <t>Completed Date</t>
  </si>
  <si>
    <t>Evidence / Reference</t>
  </si>
  <si>
    <t>Confirm tax year, accounting basis, owners and ownership percentages</t>
  </si>
  <si>
    <t>Not started</t>
  </si>
  <si>
    <t>Clear unknown property codes</t>
  </si>
  <si>
    <t>Clear missing document references</t>
  </si>
  <si>
    <t>Review possible duplicate transactions</t>
  </si>
  <si>
    <t>Complete reconciliation and review status</t>
  </si>
  <si>
    <t>Reconcile rent due, receipts, arrears and advance rent</t>
  </si>
  <si>
    <t>Agree deposit balances to scheme records</t>
  </si>
  <si>
    <t>Reconcile every agent statement and year-end reserve</t>
  </si>
  <si>
    <t>Bank</t>
  </si>
  <si>
    <t>Reconcile all landlord and property bank accounts</t>
  </si>
  <si>
    <t>Mortgage</t>
  </si>
  <si>
    <t>Agree payments, finance costs, principal and closing lender balance</t>
  </si>
  <si>
    <t>Shared costs</t>
  </si>
  <si>
    <t>Confirm allocation method and clear allocation differences</t>
  </si>
  <si>
    <t>Owner current</t>
  </si>
  <si>
    <t>Agree personal payments, reimbursements and balances owed</t>
  </si>
  <si>
    <t>Capital</t>
  </si>
  <si>
    <t>Review capital and revenue classification</t>
  </si>
  <si>
    <t>Domestic items</t>
  </si>
  <si>
    <t>Complete replacement-item calculations</t>
  </si>
  <si>
    <t>Documents</t>
  </si>
  <si>
    <t>Obtain missing invoices, statements and certificates</t>
  </si>
  <si>
    <t>Annual Summary</t>
  </si>
  <si>
    <t>Reconcile property and owner control totals</t>
  </si>
  <si>
    <t>Losses</t>
  </si>
  <si>
    <t>Update ordinary property-loss controls</t>
  </si>
  <si>
    <t>Finance costs</t>
  </si>
  <si>
    <t>Update brought-forward, used and carried-forward amounts</t>
  </si>
  <si>
    <t>Employment</t>
  </si>
  <si>
    <t>Obtain P60, P45 and benefits information</t>
  </si>
  <si>
    <t>Tax</t>
  </si>
  <si>
    <t>Update current-year tax assumptions and PAYE</t>
  </si>
  <si>
    <t>Self Assessment</t>
  </si>
  <si>
    <t>Review the return-category mapping</t>
  </si>
  <si>
    <t>MTD</t>
  </si>
  <si>
    <t>Reconcile quarterly digital totals to annual records</t>
  </si>
  <si>
    <t>Handover</t>
  </si>
  <si>
    <t>Prepare unresolved-question and provisional-figure lists</t>
  </si>
  <si>
    <t>Approval</t>
  </si>
  <si>
    <t>Review and approve the final figures</t>
  </si>
  <si>
    <t>Archive</t>
  </si>
  <si>
    <t>Export reports, backup data and retain submission evidence</t>
  </si>
  <si>
    <t>Next-Year Opening Balances</t>
  </si>
  <si>
    <t>Carry forward control balances only. Do not carry annual income and expense totals into the new transaction ledger.</t>
  </si>
  <si>
    <t>Deposit Liability</t>
  </si>
  <si>
    <t>Agent Balance</t>
  </si>
  <si>
    <t>Permanent Capital Record</t>
  </si>
  <si>
    <t>Owner and Tax Controls</t>
  </si>
  <si>
    <t>Owner Current Balance</t>
  </si>
  <si>
    <t>Ordinary Loss C/F</t>
  </si>
  <si>
    <t>Unused Finance Costs C/F</t>
  </si>
  <si>
    <t>Estimated Tax Reserve</t>
  </si>
  <si>
    <t>Reference Lists</t>
  </si>
  <si>
    <t>Reconciled</t>
  </si>
  <si>
    <t>Document Status</t>
  </si>
  <si>
    <t>Deposit Status</t>
  </si>
  <si>
    <t>Checklist Status</t>
  </si>
  <si>
    <t>Property bank receipt</t>
  </si>
  <si>
    <t>Income - Rent</t>
  </si>
  <si>
    <t>Pending</t>
  </si>
  <si>
    <t>Available</t>
  </si>
  <si>
    <t>Protected</t>
  </si>
  <si>
    <t>Traditional accounting</t>
  </si>
  <si>
    <t>Company</t>
  </si>
  <si>
    <t>Property bank payment</t>
  </si>
  <si>
    <t>Expense</t>
  </si>
  <si>
    <t>Tenant contribution</t>
  </si>
  <si>
    <t>Income - Other Property</t>
  </si>
  <si>
    <t>Reviewed</t>
  </si>
  <si>
    <t>Missing</t>
  </si>
  <si>
    <t>Awaiting protection</t>
  </si>
  <si>
    <t>In progress</t>
  </si>
  <si>
    <t>Trust</t>
  </si>
  <si>
    <t>Agent receipt</t>
  </si>
  <si>
    <t>Finance Cost</t>
  </si>
  <si>
    <t>Agent fees</t>
  </si>
  <si>
    <t>Expense - Rent, rates, insurance and ground rents</t>
  </si>
  <si>
    <t>Not applicable</t>
  </si>
  <si>
    <t>Query</t>
  </si>
  <si>
    <t>Requested</t>
  </si>
  <si>
    <t>Returned</t>
  </si>
  <si>
    <t>Complete</t>
  </si>
  <si>
    <t>Partnership</t>
  </si>
  <si>
    <t>Agent payment</t>
  </si>
  <si>
    <t>Service charges</t>
  </si>
  <si>
    <t>Expense - Repairs and maintenance</t>
  </si>
  <si>
    <t>Excluded</t>
  </si>
  <si>
    <t>Part retained</t>
  </si>
  <si>
    <t>Other</t>
  </si>
  <si>
    <t>Owner personal payment</t>
  </si>
  <si>
    <t>Ground rent</t>
  </si>
  <si>
    <t>Expense - Legal, management and professional fees</t>
  </si>
  <si>
    <t>Fully retained</t>
  </si>
  <si>
    <t>Owner reimbursement</t>
  </si>
  <si>
    <t>Insurance</t>
  </si>
  <si>
    <t>Expense - Costs of services provided</t>
  </si>
  <si>
    <t>Custodial scheme direct</t>
  </si>
  <si>
    <t>Owner Funding</t>
  </si>
  <si>
    <t>Repairs and maintenance</t>
  </si>
  <si>
    <t>Expense - Travel</t>
  </si>
  <si>
    <t>Mortgage statement</t>
  </si>
  <si>
    <t>Drawings</t>
  </si>
  <si>
    <t>Cleaning</t>
  </si>
  <si>
    <t>Expense - Other allowable property expenses</t>
  </si>
  <si>
    <t>Conveyancing file only</t>
  </si>
  <si>
    <t>Advertising</t>
  </si>
  <si>
    <t>Replacement domestic items</t>
  </si>
  <si>
    <t>Inter-account transfer</t>
  </si>
  <si>
    <t>Private</t>
  </si>
  <si>
    <t>Safety and compliance</t>
  </si>
  <si>
    <t>Residential property finance costs</t>
  </si>
  <si>
    <t>No cash / annual adjustment</t>
  </si>
  <si>
    <t>Software</t>
  </si>
  <si>
    <t>Non-residential property finance costs</t>
  </si>
  <si>
    <t>Following-year receipt</t>
  </si>
  <si>
    <t>Accountant</t>
  </si>
  <si>
    <t>Mileage</t>
  </si>
  <si>
    <t>Mortgage principal</t>
  </si>
  <si>
    <t>Telephone and administration</t>
  </si>
  <si>
    <t>Deposit / control</t>
  </si>
  <si>
    <t>Bank charges</t>
  </si>
  <si>
    <t>Owner funding / drawings</t>
  </si>
  <si>
    <t>Private / disallowed</t>
  </si>
  <si>
    <t>Non-residential finance costs</t>
  </si>
  <si>
    <t>Capital acquisition</t>
  </si>
  <si>
    <t>Capital improvement</t>
  </si>
  <si>
    <t>Initial domestic items</t>
  </si>
  <si>
    <t>Owner funding</t>
  </si>
  <si>
    <t>Drawings/private</t>
  </si>
  <si>
    <t>Transfers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</si>
</sst>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 mmm\ yyyy"/>
    <numFmt numFmtId="165" formatCode="\£#,##0.00;[Red]\-\£#,##0.00"/>
  </numFmts>
  <fonts count="10">
    <font>
      <sz val="11"/>
      <name val="Carlito"/>
    </font>
    <font>
      <b/>
      <sz val="11"/>
      <color rgb="FFFFFFFF"/>
      <name val="Carlito"/>
    </font>
    <font>
      <b/>
      <sz val="11"/>
      <color rgb="FF1F2937"/>
      <name val="Carlito"/>
    </font>
    <font>
      <sz val="11"/>
      <color rgb="FFFFFFFF"/>
      <name val="Carlito"/>
    </font>
    <font>
      <b/>
      <sz val="11"/>
      <name val="Carlito"/>
    </font>
    <font>
      <b/>
      <sz val="11"/>
      <color rgb="FF166534"/>
      <name val="Carlito"/>
    </font>
    <font>
      <b/>
      <sz val="18"/>
      <color rgb="FFFFFFFF"/>
      <name val="Carlito"/>
    </font>
    <font>
      <i/>
      <sz val="11"/>
      <color rgb="FF595959"/>
      <name val="Carlito"/>
    </font>
    <font>
      <b/>
      <sz val="10"/>
      <color rgb="FFFFFFFF"/>
      <name val="Carlito"/>
    </font>
    <font>
      <b/>
      <i/>
      <sz val="11"/>
      <color rgb="FFFFFFFF"/>
      <name val="Carlito"/>
    </font>
  </fonts>
  <fills count="15">
    <fill>
      <patternFill patternType="none"/>
    </fill>
    <fill>
      <patternFill patternType="gray125"/>
    </fill>
    <fill>
      <patternFill patternType="solid">
        <fgColor rgb="FF20364F"/>
      </patternFill>
    </fill>
    <fill>
      <patternFill patternType="solid">
        <fgColor rgb="FFF3F4F6"/>
      </patternFill>
    </fill>
    <fill>
      <patternFill patternType="solid">
        <fgColor rgb="FFF7F0DF"/>
      </patternFill>
    </fill>
    <fill>
      <patternFill patternType="solid">
        <fgColor rgb="FFDCEAF7"/>
      </patternFill>
    </fill>
    <fill>
      <patternFill patternType="solid">
        <fgColor rgb="FFEEF5FB"/>
      </patternFill>
    </fill>
    <fill>
      <patternFill patternType="solid">
        <fgColor rgb="FFE8F4EA"/>
      </patternFill>
    </fill>
    <fill>
      <patternFill patternType="solid">
        <fgColor rgb="FFFDECEC"/>
      </patternFill>
    </fill>
    <fill>
      <patternFill patternType="solid">
        <fgColor rgb="FFFFF4CC"/>
      </patternFill>
    </fill>
    <fill>
      <patternFill patternType="solid">
        <fgColor rgb="FF20364F"/>
        <bgColor indexed="64"/>
      </patternFill>
    </fill>
    <fill>
      <patternFill patternType="solid">
        <fgColor rgb="FFFFF2CC"/>
        <bgColor indexed="64"/>
      </patternFill>
    </fill>
    <fill>
      <patternFill patternType="solid">
        <fgColor rgb="FFDDEBF7"/>
        <bgColor indexed="64"/>
      </patternFill>
    </fill>
    <fill>
      <patternFill patternType="solid">
        <fgColor rgb="FFE2F0D9"/>
        <bgColor indexed="64"/>
      </patternFill>
    </fill>
    <fill>
      <patternFill patternType="solid">
        <fgColor rgb="FF4472C4"/>
        <bgColor indexed="64"/>
      </patternFill>
    </fill>
  </fills>
  <borders count="1">
    <border>
      <left/>
      <right/>
      <top/>
      <bottom/>
      <diagonal/>
    </border>
  </borders>
  <cellStyleXfs count="1">
    <xf numFmtId="0" fontId="0" fillId="0" borderId="0"/>
  </cellStyleXfs>
  <cellXfs count="58">
    <xf numFmtId="0" fontId="0" fillId="0" borderId="0" xfId="0"/>
    <xf numFmtId="0" fontId="0" fillId="0" borderId="0" xfId="0" applyAlignment="1">
      <alignment wrapText="1"/>
    </xf>
    <xf numFmtId="0" fontId="6" fillId="10" borderId="0" xfId="0" applyFont="1" applyFill="1" applyAlignment="1" applyProtection="1">
      <alignment horizontal="left" vertical="center"/>
    </xf>
    <xf numFmtId="0" fontId="0" fillId="0" borderId="0" xfId="0" applyProtection="1"/>
    <xf numFmtId="0" fontId="7" fillId="11" borderId="0" xfId="0" applyFont="1" applyFill="1" applyAlignment="1" applyProtection="1">
      <alignment vertical="center" wrapText="1"/>
    </xf>
    <xf numFmtId="0" fontId="8" fillId="10" borderId="0" xfId="0" applyFont="1" applyFill="1" applyAlignment="1" applyProtection="1">
      <alignment horizontal="center" vertical="center" wrapText="1"/>
    </xf>
    <xf numFmtId="0" fontId="0" fillId="7" borderId="0" xfId="0" applyFill="1" applyProtection="1"/>
    <xf numFmtId="0" fontId="0" fillId="6" borderId="0" xfId="0" applyFill="1" applyProtection="1"/>
    <xf numFmtId="165" fontId="0" fillId="7" borderId="0" xfId="0" applyNumberFormat="1" applyFill="1" applyProtection="1"/>
    <xf numFmtId="164" fontId="0" fillId="12" borderId="0" xfId="0" applyNumberFormat="1" applyFill="1" applyProtection="1">
      <protection locked="0"/>
    </xf>
    <xf numFmtId="0" fontId="0" fillId="6" borderId="0" xfId="0" applyFill="1" applyProtection="1">
      <protection locked="0"/>
    </xf>
    <xf numFmtId="165" fontId="0" fillId="6" borderId="0" xfId="0" applyNumberFormat="1" applyFill="1" applyProtection="1">
      <protection locked="0"/>
    </xf>
    <xf numFmtId="0" fontId="0" fillId="12" borderId="0" xfId="0" applyFill="1" applyProtection="1">
      <protection locked="0"/>
    </xf>
    <xf numFmtId="165" fontId="0" fillId="12" borderId="0" xfId="0" applyNumberFormat="1" applyFill="1" applyProtection="1">
      <protection locked="0"/>
    </xf>
    <xf numFmtId="10" fontId="0" fillId="12" borderId="0" xfId="0" applyNumberFormat="1" applyFill="1" applyProtection="1">
      <protection locked="0"/>
    </xf>
    <xf numFmtId="0" fontId="0" fillId="13" borderId="0" xfId="0" applyFill="1" applyProtection="1"/>
    <xf numFmtId="165" fontId="0" fillId="13" borderId="0" xfId="0" applyNumberFormat="1" applyFill="1" applyProtection="1"/>
    <xf numFmtId="165" fontId="0" fillId="12" borderId="0" xfId="0" applyNumberFormat="1" applyFill="1" applyAlignment="1" applyProtection="1">
      <alignment horizontal="right"/>
      <protection locked="0"/>
    </xf>
    <xf numFmtId="9" fontId="0" fillId="12" borderId="0" xfId="0" applyNumberFormat="1" applyFill="1" applyAlignment="1" applyProtection="1">
      <alignment horizontal="right"/>
      <protection locked="0"/>
    </xf>
    <xf numFmtId="165" fontId="0" fillId="13" borderId="0" xfId="0" applyNumberFormat="1" applyFill="1" applyAlignment="1" applyProtection="1">
      <alignment horizontal="right"/>
    </xf>
    <xf numFmtId="0" fontId="0" fillId="13" borderId="0" xfId="0" applyFill="1" applyAlignment="1" applyProtection="1">
      <alignment vertical="center"/>
    </xf>
    <xf numFmtId="164" fontId="0" fillId="12" borderId="0" xfId="0" applyNumberFormat="1" applyFill="1" applyAlignment="1" applyProtection="1">
      <alignment vertical="center"/>
      <protection locked="0"/>
    </xf>
    <xf numFmtId="0" fontId="0" fillId="12" borderId="0" xfId="0" applyFill="1" applyAlignment="1" applyProtection="1">
      <alignment vertical="center"/>
      <protection locked="0"/>
    </xf>
    <xf numFmtId="0" fontId="0" fillId="12" borderId="0" xfId="0" applyFill="1" applyAlignment="1" applyProtection="1">
      <alignment horizontal="center"/>
      <protection locked="0"/>
    </xf>
    <xf numFmtId="0" fontId="0" fillId="13" borderId="0" xfId="0" applyFill="1" applyAlignment="1" applyProtection="1">
      <alignment horizontal="center"/>
    </xf>
    <xf numFmtId="0" fontId="0" fillId="12" borderId="0" xfId="0" applyFill="1" applyAlignment="1" applyProtection="1">
      <alignment vertical="center" wrapText="1"/>
      <protection locked="0"/>
    </xf>
    <xf numFmtId="0" fontId="0" fillId="12" borderId="0" xfId="0" applyFill="1" applyAlignment="1" applyProtection="1">
      <alignment horizontal="center" wrapText="1"/>
      <protection locked="0"/>
    </xf>
    <xf numFmtId="0" fontId="0" fillId="4" borderId="0" xfId="0" applyFill="1" applyAlignment="1" applyProtection="1">
      <alignment vertical="center" wrapText="1"/>
    </xf>
    <xf numFmtId="0" fontId="2" fillId="5" borderId="0" xfId="0" applyFont="1" applyFill="1" applyAlignment="1" applyProtection="1">
      <alignment vertical="center"/>
    </xf>
    <xf numFmtId="0" fontId="1" fillId="2" borderId="0" xfId="0" applyFont="1" applyFill="1" applyAlignment="1" applyProtection="1">
      <alignment horizontal="center" vertical="center" wrapText="1"/>
    </xf>
    <xf numFmtId="0" fontId="0" fillId="0" borderId="0" xfId="0" applyAlignment="1" applyProtection="1">
      <alignment wrapText="1"/>
    </xf>
    <xf numFmtId="0" fontId="0" fillId="4" borderId="0" xfId="0" applyFill="1" applyProtection="1"/>
    <xf numFmtId="0" fontId="0" fillId="8" borderId="0" xfId="0" applyFill="1" applyProtection="1"/>
    <xf numFmtId="0" fontId="3" fillId="2" borderId="0" xfId="0" applyFont="1" applyFill="1" applyProtection="1"/>
    <xf numFmtId="0" fontId="0" fillId="9" borderId="0" xfId="0" applyFill="1" applyAlignment="1" applyProtection="1">
      <alignment vertical="center" wrapText="1"/>
    </xf>
    <xf numFmtId="0" fontId="1" fillId="14" borderId="0" xfId="0" applyFont="1" applyFill="1" applyAlignment="1" applyProtection="1">
      <alignment vertical="center" wrapText="1"/>
    </xf>
    <xf numFmtId="164" fontId="0" fillId="6" borderId="0" xfId="0" applyNumberFormat="1" applyFill="1" applyProtection="1">
      <protection locked="0"/>
    </xf>
    <xf numFmtId="164" fontId="0" fillId="13" borderId="0" xfId="0" applyNumberFormat="1" applyFill="1" applyProtection="1"/>
    <xf numFmtId="0" fontId="1" fillId="13" borderId="0" xfId="0" applyFont="1" applyFill="1" applyAlignment="1" applyProtection="1">
      <alignment horizontal="center" vertical="center" wrapText="1"/>
    </xf>
    <xf numFmtId="10" fontId="0" fillId="13" borderId="0" xfId="0" applyNumberFormat="1" applyFill="1" applyProtection="1"/>
    <xf numFmtId="0" fontId="9" fillId="14" borderId="0" xfId="0" applyFont="1" applyFill="1" applyAlignment="1" applyProtection="1">
      <alignment vertical="center" wrapText="1"/>
    </xf>
    <xf numFmtId="0" fontId="9" fillId="14" borderId="0" xfId="0" applyFont="1" applyFill="1" applyAlignment="1" applyProtection="1">
      <alignment vertical="center" wrapText="1"/>
    </xf>
    <xf numFmtId="0" fontId="1" fillId="14" borderId="0" xfId="0" applyFont="1" applyFill="1" applyAlignment="1" applyProtection="1">
      <alignment wrapText="1"/>
    </xf>
    <xf numFmtId="0" fontId="0" fillId="4" borderId="0" xfId="0" applyFill="1" applyAlignment="1" applyProtection="1">
      <alignment wrapText="1"/>
    </xf>
    <xf numFmtId="0" fontId="4" fillId="3" borderId="0" xfId="0" applyFont="1" applyFill="1" applyProtection="1"/>
    <xf numFmtId="49" fontId="0" fillId="7" borderId="0" xfId="0" applyNumberFormat="1" applyFill="1" applyProtection="1"/>
    <xf numFmtId="1" fontId="0" fillId="7" borderId="0" xfId="0" applyNumberFormat="1" applyFill="1" applyProtection="1"/>
    <xf numFmtId="0" fontId="1" fillId="2" borderId="0" xfId="0" applyFont="1" applyFill="1" applyProtection="1"/>
    <xf numFmtId="0" fontId="7" fillId="11" borderId="0" xfId="0" applyFont="1" applyFill="1" applyAlignment="1" applyProtection="1">
      <alignment wrapText="1"/>
    </xf>
    <xf numFmtId="49" fontId="0" fillId="13" borderId="0" xfId="0" applyNumberFormat="1" applyFill="1" applyProtection="1"/>
    <xf numFmtId="1" fontId="0" fillId="13" borderId="0" xfId="0" applyNumberFormat="1" applyFill="1" applyProtection="1"/>
    <xf numFmtId="0" fontId="5" fillId="13" borderId="0" xfId="0" applyFont="1" applyFill="1" applyProtection="1"/>
    <xf numFmtId="0" fontId="1" fillId="10" borderId="0" xfId="0" applyFont="1" applyFill="1" applyAlignment="1" applyProtection="1">
      <alignment horizontal="center" vertical="center" wrapText="1"/>
    </xf>
    <xf numFmtId="0" fontId="0" fillId="12" borderId="0" xfId="0" applyFill="1" applyAlignment="1" applyProtection="1">
      <alignment wrapText="1"/>
      <protection locked="0"/>
    </xf>
    <xf numFmtId="0" fontId="4" fillId="4" borderId="0" xfId="0" applyFont="1" applyFill="1" applyProtection="1"/>
    <xf numFmtId="165" fontId="4" fillId="4" borderId="0" xfId="0" applyNumberFormat="1" applyFont="1" applyFill="1" applyProtection="1"/>
    <xf numFmtId="0" fontId="1" fillId="14" borderId="0" xfId="0" applyFont="1" applyFill="1" applyAlignment="1" applyProtection="1">
      <alignment horizontal="center" vertical="center" wrapText="1"/>
    </xf>
    <xf numFmtId="0" fontId="0" fillId="9" borderId="0" xfId="0" applyFill="1" applyAlignment="1" applyProtection="1">
      <alignment wrapText="1"/>
    </xf>
  </cellXfs>
  <cellStyles count="1">
    <cellStyle name="Normal" xfId="0" builtinId="0"/>
  </cellStyles>
  <dxfs count="243">
    <dxf>
      <fill>
        <patternFill patternType="solid">
          <fgColor indexed="64"/>
          <bgColor rgb="FFE2F0D9"/>
        </patternFill>
      </fill>
      <protection locked="1"/>
    </dxf>
    <dxf>
      <fill>
        <patternFill patternType="solid">
          <fgColor indexed="64"/>
          <bgColor rgb="FFE2F0D9"/>
        </patternFill>
      </fill>
      <protection locked="1"/>
    </dxf>
    <dxf>
      <fill>
        <patternFill patternType="solid">
          <fgColor indexed="64"/>
          <bgColor rgb="FFE2F0D9"/>
        </patternFill>
      </fill>
      <protection locked="1"/>
    </dxf>
    <dxf>
      <fill>
        <patternFill patternType="solid">
          <fgColor indexed="64"/>
          <bgColor rgb="FFE2F0D9"/>
        </patternFill>
      </fill>
      <protection locked="1"/>
    </dxf>
    <dxf>
      <fill>
        <patternFill patternType="solid">
          <fgColor indexed="64"/>
          <bgColor rgb="FFDDEBF7"/>
        </patternFill>
      </fill>
      <alignment wrapText="1"/>
      <protection locked="0"/>
    </dxf>
    <dxf>
      <fill>
        <patternFill patternType="solid">
          <fgColor indexed="64"/>
          <bgColor rgb="FFDDEBF7"/>
        </patternFill>
      </fill>
      <alignment wrapText="1"/>
      <protection locked="0"/>
    </dxf>
    <dxf>
      <fill>
        <patternFill patternType="solid">
          <fgColor indexed="64"/>
          <bgColor rgb="FFDDEBF7"/>
        </patternFill>
      </fill>
      <alignment wrapText="1"/>
      <protection locked="0"/>
    </dxf>
    <dxf>
      <font>
        <b/>
        <color rgb="FFFFFFFF"/>
      </font>
      <fill>
        <patternFill patternType="solid">
          <fgColor indexed="64"/>
          <bgColor rgb="FF20364F"/>
        </patternFill>
      </fill>
      <alignment wrapText="1"/>
      <protection locked="1"/>
    </dxf>
    <dxf>
      <fill>
        <patternFill patternType="solid">
          <fgColor indexed="64"/>
          <bgColor rgb="FFDDEBF7"/>
        </patternFill>
      </fill>
      <protection locked="0"/>
    </dxf>
    <dxf>
      <fill>
        <patternFill patternType="solid">
          <fgColor indexed="64"/>
          <bgColor rgb="FFDDEBF7"/>
        </patternFill>
      </fill>
      <protection locked="0"/>
    </dxf>
    <dxf>
      <fill>
        <patternFill patternType="solid">
          <fgColor indexed="64"/>
          <bgColor rgb="FFDDEBF7"/>
        </patternFill>
      </fill>
      <protection locked="0"/>
    </dxf>
    <dxf>
      <fill>
        <patternFill patternType="solid">
          <fgColor indexed="64"/>
          <bgColor rgb="FFDDEBF7"/>
        </patternFill>
      </fill>
      <protection locked="0"/>
    </dxf>
    <dxf>
      <fill>
        <patternFill patternType="solid">
          <fgColor indexed="64"/>
          <bgColor rgb="FFDDEBF7"/>
        </patternFill>
      </fill>
      <protection locked="0"/>
    </dxf>
    <dxf>
      <fill>
        <patternFill patternType="solid">
          <fgColor indexed="64"/>
          <bgColor rgb="FFDDEBF7"/>
        </patternFill>
      </fill>
      <protection locked="0"/>
    </dxf>
    <dxf>
      <protection locked="1"/>
    </dxf>
    <dxf>
      <font>
        <b/>
        <color rgb="FFFFFFFF"/>
      </font>
      <fill>
        <patternFill patternType="solid">
          <fgColor indexed="64"/>
          <bgColor rgb="FF20364F"/>
        </patternFill>
      </fill>
      <alignment wrapText="1"/>
      <protection locked="1"/>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1"/>
    </dxf>
    <dxf>
      <fill>
        <patternFill patternType="solid">
          <fgColor indexed="64"/>
          <bgColor rgb="FFE2F0D9"/>
        </patternFill>
      </fill>
      <protection locked="1"/>
    </dxf>
    <dxf>
      <fill>
        <patternFill patternType="solid">
          <fgColor indexed="64"/>
          <bgColor rgb="FFE2F0D9"/>
        </patternFill>
      </fill>
      <protection locked="1"/>
    </dxf>
    <dxf>
      <fill>
        <patternFill patternType="solid">
          <fgColor indexed="64"/>
          <bgColor rgb="FFE2F0D9"/>
        </patternFill>
      </fill>
      <protection locked="1"/>
    </dxf>
    <dxf>
      <font>
        <b/>
        <color rgb="FFFFFFFF"/>
      </font>
      <fill>
        <patternFill patternType="solid">
          <fgColor indexed="64"/>
          <bgColor rgb="FF20364F"/>
        </patternFill>
      </fill>
      <alignment wrapText="1"/>
      <protection locked="1"/>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1"/>
    </dxf>
    <dxf>
      <fill>
        <patternFill patternType="solid">
          <fgColor indexed="64"/>
          <bgColor rgb="FFE2F0D9"/>
        </patternFill>
      </fill>
      <protection locked="1"/>
    </dxf>
    <dxf>
      <font>
        <b/>
        <color rgb="FFFFFFFF"/>
      </font>
      <fill>
        <patternFill patternType="solid">
          <fgColor indexed="64"/>
          <bgColor rgb="FF20364F"/>
        </patternFill>
      </fill>
      <alignment wrapText="1"/>
      <protection locked="1"/>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1"/>
    </dxf>
    <dxf>
      <fill>
        <patternFill patternType="solid">
          <fgColor indexed="64"/>
          <bgColor rgb="FFE2F0D9"/>
        </patternFill>
      </fill>
      <protection locked="1"/>
    </dxf>
    <dxf>
      <font>
        <b/>
        <color rgb="FFFFFFFF"/>
      </font>
      <fill>
        <patternFill patternType="solid">
          <fgColor indexed="64"/>
          <bgColor rgb="FF20364F"/>
        </patternFill>
      </fill>
      <alignment wrapText="1"/>
      <protection locked="1"/>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1"/>
    </dxf>
    <dxf>
      <fill>
        <patternFill patternType="solid">
          <fgColor indexed="64"/>
          <bgColor rgb="FFDDEBF7"/>
        </patternFill>
      </fill>
      <protection locked="0"/>
    </dxf>
    <dxf>
      <fill>
        <patternFill patternType="solid">
          <fgColor indexed="64"/>
          <bgColor rgb="FFDDEBF7"/>
        </patternFill>
      </fill>
      <protection locked="0"/>
    </dxf>
    <dxf>
      <fill>
        <patternFill patternType="solid">
          <fgColor indexed="64"/>
          <bgColor rgb="FFDDEBF7"/>
        </patternFill>
      </fill>
      <protection locked="0"/>
    </dxf>
    <dxf>
      <fill>
        <patternFill patternType="solid">
          <fgColor indexed="64"/>
          <bgColor rgb="FFDDEBF7"/>
        </patternFill>
      </fill>
      <protection locked="0"/>
    </dxf>
    <dxf>
      <fill>
        <patternFill patternType="solid">
          <fgColor indexed="64"/>
          <bgColor rgb="FFDDEBF7"/>
        </patternFill>
      </fill>
      <protection locked="0"/>
    </dxf>
    <dxf>
      <fill>
        <patternFill patternType="solid">
          <fgColor indexed="64"/>
          <bgColor rgb="FFDDEBF7"/>
        </patternFill>
      </fill>
      <protection locked="0"/>
    </dxf>
    <dxf>
      <fill>
        <patternFill patternType="solid">
          <fgColor indexed="64"/>
          <bgColor rgb="FFDDEBF7"/>
        </patternFill>
      </fill>
      <protection locked="0"/>
    </dxf>
    <dxf>
      <fill>
        <patternFill patternType="solid">
          <fgColor indexed="64"/>
          <bgColor rgb="FFDDEBF7"/>
        </patternFill>
      </fill>
      <protection locked="0"/>
    </dxf>
    <dxf>
      <fill>
        <patternFill patternType="solid">
          <fgColor indexed="64"/>
          <bgColor rgb="FFDDEBF7"/>
        </patternFill>
      </fill>
      <protection locked="0"/>
    </dxf>
    <dxf>
      <fill>
        <patternFill patternType="solid">
          <fgColor indexed="64"/>
          <bgColor rgb="FFDDEBF7"/>
        </patternFill>
      </fill>
      <protection locked="0"/>
    </dxf>
    <dxf>
      <fill>
        <patternFill patternType="solid">
          <fgColor indexed="64"/>
          <bgColor rgb="FFDDEBF7"/>
        </patternFill>
      </fill>
      <protection locked="0"/>
    </dxf>
    <dxf>
      <fill>
        <patternFill patternType="solid">
          <fgColor indexed="64"/>
          <bgColor rgb="FFDDEBF7"/>
        </patternFill>
      </fill>
      <protection locked="0"/>
    </dxf>
    <dxf>
      <fill>
        <patternFill patternType="solid">
          <fgColor indexed="64"/>
          <bgColor rgb="FFDDEBF7"/>
        </patternFill>
      </fill>
      <protection locked="0"/>
    </dxf>
    <dxf>
      <protection locked="1"/>
    </dxf>
    <dxf>
      <font>
        <b/>
        <color rgb="FFFFFFFF"/>
      </font>
      <fill>
        <patternFill patternType="solid">
          <fgColor indexed="64"/>
          <bgColor rgb="FF20364F"/>
        </patternFill>
      </fill>
      <alignment horizontal="center" wrapText="1"/>
      <protection locked="1"/>
    </dxf>
    <dxf>
      <fill>
        <patternFill patternType="solid">
          <fgColor indexed="64"/>
          <bgColor rgb="FFE2F0D9"/>
        </patternFill>
      </fill>
      <protection locked="1"/>
    </dxf>
    <dxf>
      <fill>
        <patternFill patternType="solid">
          <fgColor indexed="64"/>
          <bgColor rgb="FFE2F0D9"/>
        </patternFill>
      </fill>
      <protection locked="1"/>
    </dxf>
    <dxf>
      <font>
        <b/>
        <color rgb="FFFFFFFF"/>
      </font>
      <fill>
        <patternFill patternType="solid">
          <fgColor indexed="64"/>
          <bgColor rgb="FF20364F"/>
        </patternFill>
      </fill>
      <alignment horizontal="center" wrapText="1"/>
      <protection locked="1"/>
    </dxf>
    <dxf>
      <fill>
        <patternFill patternType="solid">
          <fgColor indexed="64"/>
          <bgColor rgb="FFDDEBF7"/>
        </patternFill>
      </fill>
      <protection locked="0"/>
    </dxf>
    <dxf>
      <fill>
        <patternFill patternType="solid">
          <fgColor indexed="64"/>
          <bgColor rgb="FFDDEBF7"/>
        </patternFill>
      </fill>
      <protection locked="0"/>
    </dxf>
    <dxf>
      <fill>
        <patternFill patternType="solid">
          <fgColor indexed="64"/>
          <bgColor rgb="FFDDEBF7"/>
        </patternFill>
      </fill>
      <protection locked="0"/>
    </dxf>
    <dxf>
      <fill>
        <patternFill patternType="solid">
          <fgColor indexed="64"/>
          <bgColor rgb="FFDDEBF7"/>
        </patternFill>
      </fill>
      <protection locked="0"/>
    </dxf>
    <dxf>
      <fill>
        <patternFill patternType="solid">
          <fgColor indexed="64"/>
          <bgColor rgb="FFDDEBF7"/>
        </patternFill>
      </fill>
      <protection locked="0"/>
    </dxf>
    <dxf>
      <fill>
        <patternFill patternType="solid">
          <fgColor indexed="64"/>
          <bgColor rgb="FFDDEBF7"/>
        </patternFill>
      </fill>
      <protection locked="0"/>
    </dxf>
    <dxf>
      <fill>
        <patternFill patternType="solid">
          <fgColor indexed="64"/>
          <bgColor rgb="FFDDEBF7"/>
        </patternFill>
      </fill>
      <protection locked="0"/>
    </dxf>
    <dxf>
      <fill>
        <patternFill patternType="solid">
          <fgColor indexed="64"/>
          <bgColor rgb="FFDDEBF7"/>
        </patternFill>
      </fill>
      <protection locked="0"/>
    </dxf>
    <dxf>
      <fill>
        <patternFill patternType="solid">
          <fgColor indexed="64"/>
          <bgColor rgb="FFDDEBF7"/>
        </patternFill>
      </fill>
      <protection locked="0"/>
    </dxf>
    <dxf>
      <fill>
        <patternFill patternType="solid">
          <fgColor indexed="64"/>
          <bgColor rgb="FFDDEBF7"/>
        </patternFill>
      </fill>
      <protection locked="0"/>
    </dxf>
    <dxf>
      <fill>
        <patternFill patternType="solid">
          <fgColor indexed="64"/>
          <bgColor rgb="FFDDEBF7"/>
        </patternFill>
      </fill>
      <protection locked="0"/>
    </dxf>
    <dxf>
      <fill>
        <patternFill patternType="solid">
          <fgColor indexed="64"/>
          <bgColor rgb="FFDDEBF7"/>
        </patternFill>
      </fill>
      <protection locked="0"/>
    </dxf>
    <dxf>
      <fill>
        <patternFill patternType="solid">
          <fgColor indexed="64"/>
          <bgColor rgb="FFDDEBF7"/>
        </patternFill>
      </fill>
      <protection locked="0"/>
    </dxf>
    <dxf>
      <fill>
        <patternFill patternType="solid">
          <fgColor indexed="64"/>
          <bgColor rgb="FFDDEBF7"/>
        </patternFill>
      </fill>
      <protection locked="0"/>
    </dxf>
    <dxf>
      <fill>
        <patternFill patternType="solid">
          <fgColor indexed="64"/>
          <bgColor rgb="FFDDEBF7"/>
        </patternFill>
      </fill>
      <protection locked="0"/>
    </dxf>
    <dxf>
      <protection locked="1"/>
    </dxf>
    <dxf>
      <fill>
        <patternFill patternType="solid">
          <fgColor indexed="64"/>
          <bgColor rgb="FFE2F0D9"/>
        </patternFill>
      </fill>
      <protection locked="1"/>
    </dxf>
    <dxf>
      <fill>
        <patternFill patternType="solid">
          <fgColor indexed="64"/>
          <bgColor rgb="FFE2F0D9"/>
        </patternFill>
      </fill>
      <protection locked="1"/>
    </dxf>
    <dxf>
      <font>
        <b/>
        <color rgb="FFFFFFFF"/>
      </font>
      <fill>
        <patternFill patternType="solid">
          <fgColor indexed="64"/>
          <bgColor rgb="FF20364F"/>
        </patternFill>
      </fill>
      <alignment horizontal="center" wrapText="1"/>
      <protection locked="1"/>
    </dxf>
    <dxf>
      <fill>
        <patternFill patternType="solid">
          <fgColor indexed="64"/>
          <bgColor rgb="FFDDEBF7"/>
        </patternFill>
      </fill>
      <protection locked="0"/>
    </dxf>
    <dxf>
      <fill>
        <patternFill patternType="solid">
          <fgColor indexed="64"/>
          <bgColor rgb="FFDDEBF7"/>
        </patternFill>
      </fill>
      <protection locked="0"/>
    </dxf>
    <dxf>
      <fill>
        <patternFill patternType="solid">
          <fgColor indexed="64"/>
          <bgColor rgb="FFDDEBF7"/>
        </patternFill>
      </fill>
      <protection locked="0"/>
    </dxf>
    <dxf>
      <fill>
        <patternFill patternType="solid">
          <fgColor indexed="64"/>
          <bgColor rgb="FFDDEBF7"/>
        </patternFill>
      </fill>
      <protection locked="0"/>
    </dxf>
    <dxf>
      <fill>
        <patternFill patternType="solid">
          <fgColor indexed="64"/>
          <bgColor rgb="FFDDEBF7"/>
        </patternFill>
      </fill>
      <protection locked="0"/>
    </dxf>
    <dxf>
      <fill>
        <patternFill patternType="solid">
          <fgColor indexed="64"/>
          <bgColor rgb="FFDDEBF7"/>
        </patternFill>
      </fill>
      <protection locked="0"/>
    </dxf>
    <dxf>
      <fill>
        <patternFill patternType="solid">
          <fgColor indexed="64"/>
          <bgColor rgb="FFDDEBF7"/>
        </patternFill>
      </fill>
      <protection locked="0"/>
    </dxf>
    <dxf>
      <fill>
        <patternFill patternType="solid">
          <fgColor indexed="64"/>
          <bgColor rgb="FFDDEBF7"/>
        </patternFill>
      </fill>
      <protection locked="0"/>
    </dxf>
    <dxf>
      <fill>
        <patternFill patternType="solid">
          <fgColor indexed="64"/>
          <bgColor rgb="FFDDEBF7"/>
        </patternFill>
      </fill>
      <protection locked="0"/>
    </dxf>
    <dxf>
      <fill>
        <patternFill patternType="solid">
          <fgColor indexed="64"/>
          <bgColor rgb="FFDDEBF7"/>
        </patternFill>
      </fill>
      <protection locked="0"/>
    </dxf>
    <dxf>
      <fill>
        <patternFill patternType="solid">
          <fgColor indexed="64"/>
          <bgColor rgb="FFDDEBF7"/>
        </patternFill>
      </fill>
      <protection locked="0"/>
    </dxf>
    <dxf>
      <fill>
        <patternFill patternType="solid">
          <fgColor indexed="64"/>
          <bgColor rgb="FFDDEBF7"/>
        </patternFill>
      </fill>
      <protection locked="0"/>
    </dxf>
    <dxf>
      <protection locked="1"/>
    </dxf>
    <dxf>
      <fill>
        <patternFill patternType="solid">
          <fgColor indexed="64"/>
          <bgColor rgb="FFE2F0D9"/>
        </patternFill>
      </fill>
      <protection locked="1"/>
    </dxf>
    <dxf>
      <fill>
        <patternFill patternType="solid">
          <fgColor indexed="64"/>
          <bgColor rgb="FFE2F0D9"/>
        </patternFill>
      </fill>
      <protection locked="1"/>
    </dxf>
    <dxf>
      <font>
        <b/>
        <color rgb="FFFFFFFF"/>
      </font>
      <fill>
        <patternFill patternType="solid">
          <fgColor indexed="64"/>
          <bgColor rgb="FF20364F"/>
        </patternFill>
      </fill>
      <alignment horizontal="center" wrapText="1"/>
      <protection locked="1"/>
    </dxf>
    <dxf>
      <fill>
        <patternFill patternType="solid">
          <fgColor indexed="64"/>
          <bgColor rgb="FFDDEBF7"/>
        </patternFill>
      </fill>
      <protection locked="0"/>
    </dxf>
    <dxf>
      <fill>
        <patternFill patternType="solid">
          <fgColor indexed="64"/>
          <bgColor rgb="FFDDEBF7"/>
        </patternFill>
      </fill>
      <protection locked="0"/>
    </dxf>
    <dxf>
      <fill>
        <patternFill patternType="solid">
          <fgColor indexed="64"/>
          <bgColor rgb="FFDDEBF7"/>
        </patternFill>
      </fill>
      <protection locked="0"/>
    </dxf>
    <dxf>
      <fill>
        <patternFill patternType="solid">
          <fgColor indexed="64"/>
          <bgColor rgb="FFDDEBF7"/>
        </patternFill>
      </fill>
      <protection locked="0"/>
    </dxf>
    <dxf>
      <fill>
        <patternFill patternType="solid">
          <fgColor indexed="64"/>
          <bgColor rgb="FFDDEBF7"/>
        </patternFill>
      </fill>
      <protection locked="0"/>
    </dxf>
    <dxf>
      <fill>
        <patternFill patternType="solid">
          <fgColor indexed="64"/>
          <bgColor rgb="FFDDEBF7"/>
        </patternFill>
      </fill>
      <protection locked="0"/>
    </dxf>
    <dxf>
      <fill>
        <patternFill patternType="solid">
          <fgColor indexed="64"/>
          <bgColor rgb="FFDDEBF7"/>
        </patternFill>
      </fill>
      <protection locked="0"/>
    </dxf>
    <dxf>
      <fill>
        <patternFill patternType="solid">
          <fgColor indexed="64"/>
          <bgColor rgb="FFDDEBF7"/>
        </patternFill>
      </fill>
      <protection locked="0"/>
    </dxf>
    <dxf>
      <fill>
        <patternFill patternType="solid">
          <fgColor indexed="64"/>
          <bgColor rgb="FFDDEBF7"/>
        </patternFill>
      </fill>
      <protection locked="0"/>
    </dxf>
    <dxf>
      <fill>
        <patternFill patternType="solid">
          <fgColor indexed="64"/>
          <bgColor rgb="FFDDEBF7"/>
        </patternFill>
      </fill>
      <protection locked="0"/>
    </dxf>
    <dxf>
      <fill>
        <patternFill patternType="solid">
          <fgColor indexed="64"/>
          <bgColor rgb="FFDDEBF7"/>
        </patternFill>
      </fill>
      <protection locked="0"/>
    </dxf>
    <dxf>
      <fill>
        <patternFill patternType="solid">
          <fgColor indexed="64"/>
          <bgColor rgb="FFDDEBF7"/>
        </patternFill>
      </fill>
      <protection locked="0"/>
    </dxf>
    <dxf>
      <fill>
        <patternFill patternType="solid">
          <fgColor indexed="64"/>
          <bgColor rgb="FFDDEBF7"/>
        </patternFill>
      </fill>
      <protection locked="0"/>
    </dxf>
    <dxf>
      <protection locked="1"/>
    </dxf>
    <dxf>
      <fill>
        <patternFill patternType="solid">
          <fgColor indexed="64"/>
          <bgColor rgb="FFE2F0D9"/>
        </patternFill>
      </fill>
      <protection locked="1"/>
    </dxf>
    <dxf>
      <fill>
        <patternFill patternType="solid">
          <fgColor indexed="64"/>
          <bgColor rgb="FFE2F0D9"/>
        </patternFill>
      </fill>
      <protection locked="1"/>
    </dxf>
    <dxf>
      <font>
        <b/>
        <color rgb="FFFFFFFF"/>
      </font>
      <fill>
        <patternFill patternType="solid">
          <fgColor indexed="64"/>
          <bgColor rgb="FF20364F"/>
        </patternFill>
      </fill>
      <alignment horizontal="center" wrapText="1"/>
      <protection locked="1"/>
    </dxf>
    <dxf>
      <fill>
        <patternFill patternType="solid">
          <fgColor indexed="64"/>
          <bgColor rgb="FFDDEBF7"/>
        </patternFill>
      </fill>
      <protection locked="0"/>
    </dxf>
    <dxf>
      <fill>
        <patternFill patternType="solid">
          <fgColor indexed="64"/>
          <bgColor rgb="FFDDEBF7"/>
        </patternFill>
      </fill>
      <protection locked="0"/>
    </dxf>
    <dxf>
      <fill>
        <patternFill patternType="solid">
          <fgColor indexed="64"/>
          <bgColor rgb="FFDDEBF7"/>
        </patternFill>
      </fill>
      <protection locked="0"/>
    </dxf>
    <dxf>
      <fill>
        <patternFill patternType="solid">
          <fgColor indexed="64"/>
          <bgColor rgb="FFDDEBF7"/>
        </patternFill>
      </fill>
      <protection locked="0"/>
    </dxf>
    <dxf>
      <fill>
        <patternFill patternType="solid">
          <fgColor indexed="64"/>
          <bgColor rgb="FFDDEBF7"/>
        </patternFill>
      </fill>
      <protection locked="0"/>
    </dxf>
    <dxf>
      <fill>
        <patternFill patternType="solid">
          <fgColor indexed="64"/>
          <bgColor rgb="FFDDEBF7"/>
        </patternFill>
      </fill>
      <protection locked="0"/>
    </dxf>
    <dxf>
      <fill>
        <patternFill patternType="solid">
          <fgColor indexed="64"/>
          <bgColor rgb="FFDDEBF7"/>
        </patternFill>
      </fill>
      <protection locked="0"/>
    </dxf>
    <dxf>
      <fill>
        <patternFill patternType="solid">
          <fgColor indexed="64"/>
          <bgColor rgb="FFDDEBF7"/>
        </patternFill>
      </fill>
      <protection locked="0"/>
    </dxf>
    <dxf>
      <fill>
        <patternFill patternType="solid">
          <fgColor indexed="64"/>
          <bgColor rgb="FFDDEBF7"/>
        </patternFill>
      </fill>
      <protection locked="0"/>
    </dxf>
    <dxf>
      <fill>
        <patternFill patternType="solid">
          <fgColor indexed="64"/>
          <bgColor rgb="FFDDEBF7"/>
        </patternFill>
      </fill>
      <protection locked="0"/>
    </dxf>
    <dxf>
      <fill>
        <patternFill patternType="solid">
          <fgColor indexed="64"/>
          <bgColor rgb="FFDDEBF7"/>
        </patternFill>
      </fill>
      <protection locked="0"/>
    </dxf>
    <dxf>
      <fill>
        <patternFill patternType="solid">
          <fgColor indexed="64"/>
          <bgColor rgb="FFDDEBF7"/>
        </patternFill>
      </fill>
      <protection locked="0"/>
    </dxf>
    <dxf>
      <fill>
        <patternFill patternType="solid">
          <fgColor indexed="64"/>
          <bgColor rgb="FFDDEBF7"/>
        </patternFill>
      </fill>
      <protection locked="0"/>
    </dxf>
    <dxf>
      <protection locked="1"/>
    </dxf>
    <dxf>
      <fill>
        <patternFill patternType="solid">
          <fgColor indexed="64"/>
          <bgColor rgb="FFDDEBF7"/>
        </patternFill>
      </fill>
      <alignment wrapText="1"/>
      <protection locked="0"/>
    </dxf>
    <dxf>
      <fill>
        <patternFill patternType="solid">
          <fgColor indexed="64"/>
          <bgColor rgb="FFDDEBF7"/>
        </patternFill>
      </fill>
      <alignment wrapText="1"/>
      <protection locked="0"/>
    </dxf>
    <dxf>
      <fill>
        <patternFill patternType="solid">
          <fgColor indexed="64"/>
          <bgColor rgb="FFE2F0D9"/>
        </patternFill>
      </fill>
      <protection locked="1"/>
    </dxf>
    <dxf>
      <fill>
        <patternFill patternType="solid">
          <fgColor indexed="64"/>
          <bgColor rgb="FFE2F0D9"/>
        </patternFill>
      </fill>
      <protection locked="1"/>
    </dxf>
    <dxf>
      <fill>
        <patternFill patternType="solid">
          <fgColor indexed="64"/>
          <bgColor rgb="FFE2F0D9"/>
        </patternFill>
      </fill>
      <protection locked="1"/>
    </dxf>
    <dxf>
      <font>
        <b/>
        <color rgb="FFFFFFFF"/>
      </font>
      <fill>
        <patternFill patternType="solid">
          <fgColor indexed="64"/>
          <bgColor rgb="FF20364F"/>
        </patternFill>
      </fill>
      <alignment horizontal="center" wrapText="1"/>
      <protection locked="1"/>
    </dxf>
    <dxf>
      <fill>
        <patternFill patternType="solid">
          <fgColor indexed="64"/>
          <bgColor rgb="FFDDEBF7"/>
        </patternFill>
      </fill>
      <protection locked="0"/>
    </dxf>
    <dxf>
      <fill>
        <patternFill patternType="solid">
          <fgColor indexed="64"/>
          <bgColor rgb="FFDDEBF7"/>
        </patternFill>
      </fill>
      <protection locked="0"/>
    </dxf>
    <dxf>
      <fill>
        <patternFill patternType="solid">
          <fgColor indexed="64"/>
          <bgColor rgb="FFDDEBF7"/>
        </patternFill>
      </fill>
      <protection locked="0"/>
    </dxf>
    <dxf>
      <fill>
        <patternFill patternType="solid">
          <fgColor indexed="64"/>
          <bgColor rgb="FFDDEBF7"/>
        </patternFill>
      </fill>
      <protection locked="0"/>
    </dxf>
    <dxf>
      <fill>
        <patternFill patternType="solid">
          <fgColor indexed="64"/>
          <bgColor rgb="FFDDEBF7"/>
        </patternFill>
      </fill>
      <protection locked="0"/>
    </dxf>
    <dxf>
      <fill>
        <patternFill patternType="solid">
          <fgColor indexed="64"/>
          <bgColor rgb="FFDDEBF7"/>
        </patternFill>
      </fill>
      <protection locked="0"/>
    </dxf>
    <dxf>
      <fill>
        <patternFill patternType="solid">
          <fgColor indexed="64"/>
          <bgColor rgb="FFDDEBF7"/>
        </patternFill>
      </fill>
      <protection locked="0"/>
    </dxf>
    <dxf>
      <fill>
        <patternFill patternType="solid">
          <fgColor indexed="64"/>
          <bgColor rgb="FFDDEBF7"/>
        </patternFill>
      </fill>
      <protection locked="0"/>
    </dxf>
    <dxf>
      <fill>
        <patternFill patternType="solid">
          <fgColor indexed="64"/>
          <bgColor rgb="FFDDEBF7"/>
        </patternFill>
      </fill>
      <protection locked="0"/>
    </dxf>
    <dxf>
      <fill>
        <patternFill patternType="solid">
          <fgColor indexed="64"/>
          <bgColor rgb="FFDDEBF7"/>
        </patternFill>
      </fill>
      <protection locked="0"/>
    </dxf>
    <dxf>
      <fill>
        <patternFill patternType="solid">
          <fgColor indexed="64"/>
          <bgColor rgb="FFDDEBF7"/>
        </patternFill>
      </fill>
      <protection locked="0"/>
    </dxf>
    <dxf>
      <protection locked="1"/>
    </dxf>
    <dxf>
      <fill>
        <patternFill patternType="solid">
          <fgColor indexed="64"/>
          <bgColor rgb="FFDDEBF7"/>
        </patternFill>
      </fill>
      <alignment horizontal="center" wrapText="1"/>
      <protection locked="0"/>
    </dxf>
    <dxf>
      <fill>
        <patternFill patternType="solid">
          <fgColor indexed="64"/>
          <bgColor rgb="FFDDEBF7"/>
        </patternFill>
      </fill>
      <alignment vertical="center" wrapText="1"/>
      <protection locked="0"/>
    </dxf>
    <dxf>
      <fill>
        <patternFill patternType="solid">
          <fgColor indexed="64"/>
          <bgColor rgb="FFDDEBF7"/>
        </patternFill>
      </fill>
      <alignment vertical="center" wrapText="1"/>
      <protection locked="0"/>
    </dxf>
    <dxf>
      <fill>
        <patternFill patternType="solid">
          <fgColor indexed="64"/>
          <bgColor rgb="FFE2F0D9"/>
        </patternFill>
      </fill>
      <alignment horizontal="center"/>
      <protection locked="1"/>
    </dxf>
    <dxf>
      <fill>
        <patternFill patternType="solid">
          <fgColor indexed="64"/>
          <bgColor rgb="FFE2F0D9"/>
        </patternFill>
      </fill>
      <alignment horizontal="center"/>
      <protection locked="1"/>
    </dxf>
    <dxf>
      <fill>
        <patternFill patternType="solid">
          <fgColor indexed="64"/>
          <bgColor rgb="FFE2F0D9"/>
        </patternFill>
      </fill>
      <alignment horizontal="center"/>
      <protection locked="1"/>
    </dxf>
    <dxf>
      <fill>
        <patternFill patternType="solid">
          <fgColor indexed="64"/>
          <bgColor rgb="FFE2F0D9"/>
        </patternFill>
      </fill>
      <alignment horizontal="center"/>
      <protection locked="1"/>
    </dxf>
    <dxf>
      <numFmt numFmtId="165" formatCode="\£#,##0.00;[Red]\-\£#,##0.00"/>
      <fill>
        <patternFill patternType="solid">
          <fgColor indexed="64"/>
          <bgColor rgb="FFE2F0D9"/>
        </patternFill>
      </fill>
      <alignment horizontal="right"/>
      <protection locked="1"/>
    </dxf>
    <dxf>
      <numFmt numFmtId="165" formatCode="\£#,##0.00;[Red]\-\£#,##0.00"/>
      <fill>
        <patternFill patternType="solid">
          <fgColor indexed="64"/>
          <bgColor rgb="FFE2F0D9"/>
        </patternFill>
      </fill>
      <alignment horizontal="right"/>
      <protection locked="1"/>
    </dxf>
    <dxf>
      <numFmt numFmtId="165" formatCode="\£#,##0.00;[Red]\-\£#,##0.00"/>
      <fill>
        <patternFill patternType="solid">
          <fgColor indexed="64"/>
          <bgColor rgb="FFE2F0D9"/>
        </patternFill>
      </fill>
      <alignment horizontal="right"/>
      <protection locked="1"/>
    </dxf>
    <dxf>
      <numFmt numFmtId="165" formatCode="\£#,##0.00;[Red]\-\£#,##0.00"/>
      <fill>
        <patternFill patternType="solid">
          <fgColor indexed="64"/>
          <bgColor rgb="FFE2F0D9"/>
        </patternFill>
      </fill>
      <alignment horizontal="right"/>
      <protection locked="1"/>
    </dxf>
    <dxf>
      <numFmt numFmtId="165" formatCode="\£#,##0.00;[Red]\-\£#,##0.00"/>
      <fill>
        <patternFill patternType="solid">
          <fgColor indexed="64"/>
          <bgColor rgb="FFE2F0D9"/>
        </patternFill>
      </fill>
      <alignment horizontal="right"/>
      <protection locked="1"/>
    </dxf>
    <dxf>
      <numFmt numFmtId="165" formatCode="\£#,##0.00;[Red]\-\£#,##0.00"/>
      <fill>
        <patternFill patternType="solid">
          <fgColor indexed="64"/>
          <bgColor rgb="FFE2F0D9"/>
        </patternFill>
      </fill>
      <alignment horizontal="right"/>
      <protection locked="1"/>
    </dxf>
    <dxf>
      <numFmt numFmtId="165" formatCode="\£#,##0.00;[Red]\-\£#,##0.00"/>
      <fill>
        <patternFill patternType="solid">
          <fgColor indexed="64"/>
          <bgColor rgb="FFE2F0D9"/>
        </patternFill>
      </fill>
      <alignment horizontal="right"/>
      <protection locked="1"/>
    </dxf>
    <dxf>
      <numFmt numFmtId="165" formatCode="\£#,##0.00;[Red]\-\£#,##0.00"/>
      <fill>
        <patternFill patternType="solid">
          <fgColor indexed="64"/>
          <bgColor rgb="FFE2F0D9"/>
        </patternFill>
      </fill>
      <alignment horizontal="right"/>
      <protection locked="1"/>
    </dxf>
    <dxf>
      <numFmt numFmtId="165" formatCode="\£#,##0.00;[Red]\-\£#,##0.00"/>
      <fill>
        <patternFill patternType="solid">
          <fgColor indexed="64"/>
          <bgColor rgb="FFE2F0D9"/>
        </patternFill>
      </fill>
      <alignment horizontal="right"/>
      <protection locked="1"/>
    </dxf>
    <dxf>
      <fill>
        <patternFill patternType="solid">
          <fgColor indexed="64"/>
          <bgColor rgb="FFE2F0D9"/>
        </patternFill>
      </fill>
      <alignment vertical="center"/>
      <protection locked="1"/>
    </dxf>
    <dxf>
      <fill>
        <patternFill patternType="solid">
          <fgColor indexed="64"/>
          <bgColor rgb="FFE2F0D9"/>
        </patternFill>
      </fill>
      <alignment vertical="center"/>
      <protection locked="1"/>
    </dxf>
    <dxf>
      <fill>
        <patternFill patternType="solid">
          <fgColor indexed="64"/>
          <bgColor rgb="FFE2F0D9"/>
        </patternFill>
      </fill>
      <alignment vertical="center"/>
      <protection locked="1"/>
    </dxf>
    <dxf>
      <font>
        <b/>
        <sz val="10"/>
        <color rgb="FFFFFFFF"/>
      </font>
      <fill>
        <patternFill patternType="solid">
          <fgColor indexed="64"/>
          <bgColor rgb="FF20364F"/>
        </patternFill>
      </fill>
      <alignment horizontal="center" vertical="center" wrapText="1"/>
      <protection locked="1"/>
    </dxf>
    <dxf>
      <fill>
        <patternFill patternType="solid">
          <fgColor indexed="64"/>
          <bgColor rgb="FFDDEBF7"/>
        </patternFill>
      </fill>
      <protection locked="0"/>
    </dxf>
    <dxf>
      <fill>
        <patternFill patternType="solid">
          <fgColor indexed="64"/>
          <bgColor rgb="FFDDEBF7"/>
        </patternFill>
      </fill>
      <alignment horizontal="center"/>
      <protection locked="0"/>
    </dxf>
    <dxf>
      <fill>
        <patternFill patternType="solid">
          <fgColor indexed="64"/>
          <bgColor rgb="FFDDEBF7"/>
        </patternFill>
      </fill>
      <alignment horizontal="center"/>
      <protection locked="0"/>
    </dxf>
    <dxf>
      <numFmt numFmtId="165" formatCode="\£#,##0.00;[Red]\-\£#,##0.00"/>
      <fill>
        <patternFill patternType="solid">
          <fgColor indexed="64"/>
          <bgColor rgb="FFDDEBF7"/>
        </patternFill>
      </fill>
      <alignment horizontal="right"/>
      <protection locked="0"/>
    </dxf>
    <dxf>
      <numFmt numFmtId="13" formatCode="0%"/>
      <fill>
        <patternFill patternType="solid">
          <fgColor indexed="64"/>
          <bgColor rgb="FFDDEBF7"/>
        </patternFill>
      </fill>
      <alignment horizontal="right"/>
      <protection locked="0"/>
    </dxf>
    <dxf>
      <numFmt numFmtId="165" formatCode="\£#,##0.00;[Red]\-\£#,##0.00"/>
      <fill>
        <patternFill patternType="solid">
          <fgColor indexed="64"/>
          <bgColor rgb="FFDDEBF7"/>
        </patternFill>
      </fill>
      <alignment horizontal="right"/>
      <protection locked="0"/>
    </dxf>
    <dxf>
      <fill>
        <patternFill patternType="solid">
          <fgColor indexed="64"/>
          <bgColor rgb="FFDDEBF7"/>
        </patternFill>
      </fill>
      <alignment vertical="center"/>
      <protection locked="0"/>
    </dxf>
    <dxf>
      <fill>
        <patternFill patternType="solid">
          <fgColor indexed="64"/>
          <bgColor rgb="FFDDEBF7"/>
        </patternFill>
      </fill>
      <alignment vertical="center"/>
      <protection locked="0"/>
    </dxf>
    <dxf>
      <fill>
        <patternFill patternType="solid">
          <fgColor indexed="64"/>
          <bgColor rgb="FFDDEBF7"/>
        </patternFill>
      </fill>
      <alignment vertical="center"/>
      <protection locked="0"/>
    </dxf>
    <dxf>
      <fill>
        <patternFill patternType="solid">
          <fgColor indexed="64"/>
          <bgColor rgb="FFDDEBF7"/>
        </patternFill>
      </fill>
      <alignment vertical="center"/>
      <protection locked="0"/>
    </dxf>
    <dxf>
      <fill>
        <patternFill patternType="solid">
          <fgColor indexed="64"/>
          <bgColor rgb="FFDDEBF7"/>
        </patternFill>
      </fill>
      <alignment vertical="center"/>
      <protection locked="0"/>
    </dxf>
    <dxf>
      <fill>
        <patternFill patternType="solid">
          <fgColor indexed="64"/>
          <bgColor rgb="FFDDEBF7"/>
        </patternFill>
      </fill>
      <alignment vertical="center"/>
      <protection locked="0"/>
    </dxf>
    <dxf>
      <numFmt numFmtId="164" formatCode="dd\ mmm\ yyyy"/>
      <fill>
        <patternFill patternType="solid">
          <fgColor indexed="64"/>
          <bgColor rgb="FFDDEBF7"/>
        </patternFill>
      </fill>
      <alignment vertical="center"/>
      <protection locked="0"/>
    </dxf>
    <dxf>
      <protection locked="1"/>
    </dxf>
    <dxf>
      <font>
        <b/>
        <i val="0"/>
        <color rgb="FF006100"/>
      </font>
      <fill>
        <patternFill patternType="solid">
          <fgColor indexed="64"/>
          <bgColor rgb="FFC6EFCE"/>
        </patternFill>
      </fill>
    </dxf>
    <dxf>
      <font>
        <b/>
        <i val="0"/>
        <color rgb="FF9C0006"/>
      </font>
      <fill>
        <patternFill patternType="solid">
          <fgColor indexed="64"/>
          <bgColor rgb="FFF4CCCC"/>
        </patternFill>
      </fill>
    </dxf>
    <dxf>
      <font>
        <b/>
        <i val="0"/>
        <color rgb="FF9C0006"/>
      </font>
      <fill>
        <patternFill patternType="solid">
          <fgColor indexed="64"/>
          <bgColor rgb="FFF4CCCC"/>
        </patternFill>
      </fill>
    </dxf>
    <dxf>
      <fill>
        <patternFill patternType="solid">
          <bgColor rgb="FFFFF4CC"/>
        </patternFill>
      </fill>
    </dxf>
    <dxf>
      <font>
        <b/>
        <color rgb="FF166534"/>
      </font>
      <fill>
        <patternFill patternType="solid">
          <bgColor rgb="FFE8F4EA"/>
        </patternFill>
      </fill>
    </dxf>
    <dxf>
      <font>
        <b/>
        <color rgb="FF9B1C1C"/>
      </font>
      <fill>
        <patternFill patternType="solid">
          <bgColor rgb="FFFDECEC"/>
        </patternFill>
      </fill>
    </dxf>
    <dxf>
      <font>
        <b/>
        <color rgb="FF9B1C1C"/>
      </font>
      <fill>
        <patternFill patternType="solid">
          <bgColor rgb="FFFDECEC"/>
        </patternFill>
      </fill>
    </dxf>
    <dxf>
      <font>
        <b/>
        <color rgb="FF9B1C1C"/>
      </font>
      <fill>
        <patternFill patternType="solid">
          <bgColor rgb="FFFDECEC"/>
        </patternFill>
      </fill>
    </dxf>
    <dxf>
      <font>
        <b/>
        <color rgb="FF9B1C1C"/>
      </font>
      <fill>
        <patternFill patternType="solid">
          <bgColor rgb="FFFDECEC"/>
        </patternFill>
      </fill>
    </dxf>
    <dxf>
      <font>
        <b/>
        <color rgb="FF9B1C1C"/>
      </font>
      <fill>
        <patternFill patternType="solid">
          <bgColor rgb="FFFDECEC"/>
        </patternFill>
      </fill>
    </dxf>
    <dxf>
      <font>
        <b/>
        <color rgb="FF9B1C1C"/>
      </font>
      <fill>
        <patternFill patternType="solid">
          <bgColor rgb="FFFDECEC"/>
        </patternFill>
      </fill>
    </dxf>
    <dxf>
      <font>
        <b/>
        <color rgb="FF92400E"/>
      </font>
      <fill>
        <patternFill patternType="solid">
          <bgColor rgb="FFFFF4CC"/>
        </patternFill>
      </fill>
    </dxf>
    <dxf>
      <font>
        <b/>
        <color rgb="FF9B1C1C"/>
      </font>
      <fill>
        <patternFill patternType="solid">
          <bgColor rgb="FFFDECEC"/>
        </patternFill>
      </fill>
    </dxf>
    <dxf>
      <font>
        <b/>
        <color rgb="FF166534"/>
      </font>
      <fill>
        <patternFill patternType="solid">
          <bgColor rgb="FFE8F4EA"/>
        </patternFill>
      </fill>
    </dxf>
    <dxf>
      <font>
        <b/>
        <color rgb="FF9B1C1C"/>
      </font>
      <fill>
        <patternFill patternType="solid">
          <bgColor rgb="FFFDECEC"/>
        </patternFill>
      </fill>
    </dxf>
    <dxf>
      <font>
        <b/>
        <color rgb="FF9B1C1C"/>
      </font>
      <fill>
        <patternFill patternType="solid">
          <bgColor rgb="FFFDECEC"/>
        </patternFill>
      </fill>
    </dxf>
    <dxf>
      <font>
        <b/>
        <color rgb="FF166534"/>
      </font>
      <fill>
        <patternFill patternType="solid">
          <bgColor rgb="FFE8F4EA"/>
        </patternFill>
      </fill>
    </dxf>
    <dxf>
      <font>
        <b/>
        <color rgb="FF9B1C1C"/>
      </font>
      <fill>
        <patternFill patternType="solid">
          <bgColor rgb="FFFDECEC"/>
        </patternFill>
      </fill>
    </dxf>
    <dxf>
      <font>
        <b/>
        <color rgb="FF9B1C1C"/>
      </font>
      <fill>
        <patternFill patternType="solid">
          <bgColor rgb="FFFDECE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c:style val="2"/>
  <c:chart>
    <c:title>
      <c:tx>
        <c:rich>
          <a:bodyPr/>
          <a:lstStyle/>
          <a:p>
            <a:r>
              <a:rPr lang="en-GB"/>
              <a:t>Property Profit by Property</a:t>
            </a:r>
          </a:p>
        </c:rich>
      </c:tx>
      <c:overlay val="0"/>
    </c:title>
    <c:autoTitleDeleted val="0"/>
    <c:plotArea>
      <c:layout/>
      <c:barChart>
        <c:barDir val="col"/>
        <c:grouping val="clustered"/>
        <c:varyColors val="0"/>
        <c:ser>
          <c:idx val="0"/>
          <c:order val="0"/>
          <c:tx>
            <c:v>Name</c:v>
          </c:tx>
          <c:invertIfNegative val="1"/>
          <c:cat>
            <c:strRef>
              <c:f>'02_Dashboard'!$A$24:$A$33</c:f>
              <c:strCache>
                <c:ptCount val="1"/>
                <c:pt idx="0">
                  <c:v>P01</c:v>
                </c:pt>
              </c:strCache>
            </c:strRef>
          </c:cat>
          <c:val>
            <c:numRef>
              <c:f>'02_Dashboard'!$B$24:$B$33</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FE2E-4677-A82D-5722C8AA7FA6}"/>
            </c:ext>
          </c:extLst>
        </c:ser>
        <c:ser>
          <c:idx val="1"/>
          <c:order val="1"/>
          <c:tx>
            <c:v>Receipts</c:v>
          </c:tx>
          <c:invertIfNegative val="1"/>
          <c:cat>
            <c:strRef>
              <c:f>'02_Dashboard'!$A$24:$A$33</c:f>
              <c:strCache>
                <c:ptCount val="1"/>
                <c:pt idx="0">
                  <c:v>P01</c:v>
                </c:pt>
              </c:strCache>
            </c:strRef>
          </c:cat>
          <c:val>
            <c:numRef>
              <c:f>'02_Dashboard'!$C$24:$C$33</c:f>
              <c:numCache>
                <c:formatCode>\£#,##0.00;[Red]\-\£#,##0.00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FE2E-4677-A82D-5722C8AA7FA6}"/>
            </c:ext>
          </c:extLst>
        </c:ser>
        <c:ser>
          <c:idx val="2"/>
          <c:order val="2"/>
          <c:tx>
            <c:v>Deductions</c:v>
          </c:tx>
          <c:invertIfNegative val="1"/>
          <c:cat>
            <c:strRef>
              <c:f>'02_Dashboard'!$A$24:$A$33</c:f>
              <c:strCache>
                <c:ptCount val="1"/>
                <c:pt idx="0">
                  <c:v>P01</c:v>
                </c:pt>
              </c:strCache>
            </c:strRef>
          </c:cat>
          <c:val>
            <c:numRef>
              <c:f>'02_Dashboard'!$D$24:$D$33</c:f>
              <c:numCache>
                <c:formatCode>\£#,##0.00;[Red]\-\£#,##0.00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FE2E-4677-A82D-5722C8AA7FA6}"/>
            </c:ext>
          </c:extLst>
        </c:ser>
        <c:ser>
          <c:idx val="3"/>
          <c:order val="3"/>
          <c:tx>
            <c:v>Profit</c:v>
          </c:tx>
          <c:invertIfNegative val="1"/>
          <c:cat>
            <c:strRef>
              <c:f>'02_Dashboard'!$A$24:$A$33</c:f>
              <c:strCache>
                <c:ptCount val="1"/>
                <c:pt idx="0">
                  <c:v>P01</c:v>
                </c:pt>
              </c:strCache>
            </c:strRef>
          </c:cat>
          <c:val>
            <c:numRef>
              <c:f>'02_Dashboard'!$E$24:$E$33</c:f>
              <c:numCache>
                <c:formatCode>\£#,##0.00;[Red]\-\£#,##0.00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FE2E-4677-A82D-5722C8AA7FA6}"/>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General" sourceLinked="1"/>
        <c:majorTickMark val="none"/>
        <c:minorTickMark val="none"/>
        <c:tickLblPos val="nextTo"/>
        <c:crossAx val="48650112"/>
        <c:crosses val="autoZero"/>
        <c:crossBetween val="between"/>
      </c:valAx>
    </c:plotArea>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c:style val="2"/>
  <c:chart>
    <c:title>
      <c:tx>
        <c:rich>
          <a:bodyPr/>
          <a:lstStyle/>
          <a:p>
            <a:r>
              <a:rPr lang="en-GB"/>
              <a:t>Tax-Year Cash Movement</a:t>
            </a:r>
          </a:p>
        </c:rich>
      </c:tx>
      <c:overlay val="0"/>
    </c:title>
    <c:autoTitleDeleted val="0"/>
    <c:plotArea>
      <c:layout/>
      <c:lineChart>
        <c:grouping val="standard"/>
        <c:varyColors val="1"/>
        <c:ser>
          <c:idx val="0"/>
          <c:order val="0"/>
          <c:tx>
            <c:v>Period End</c:v>
          </c:tx>
          <c:cat>
            <c:numRef>
              <c:f>'02_Dashboard'!$J$24:$J$35</c:f>
              <c:numCache>
                <c:formatCode>dd\ mmm\ yyyy</c:formatCode>
                <c:ptCount val="12"/>
                <c:pt idx="0">
                  <c:v>46118</c:v>
                </c:pt>
                <c:pt idx="1">
                  <c:v>46148</c:v>
                </c:pt>
                <c:pt idx="2">
                  <c:v>46179</c:v>
                </c:pt>
                <c:pt idx="3">
                  <c:v>46209</c:v>
                </c:pt>
                <c:pt idx="4">
                  <c:v>46240</c:v>
                </c:pt>
                <c:pt idx="5">
                  <c:v>46271</c:v>
                </c:pt>
                <c:pt idx="6">
                  <c:v>46301</c:v>
                </c:pt>
                <c:pt idx="7">
                  <c:v>46332</c:v>
                </c:pt>
                <c:pt idx="8">
                  <c:v>46362</c:v>
                </c:pt>
                <c:pt idx="9">
                  <c:v>46393</c:v>
                </c:pt>
                <c:pt idx="10">
                  <c:v>46424</c:v>
                </c:pt>
                <c:pt idx="11">
                  <c:v>46452</c:v>
                </c:pt>
              </c:numCache>
            </c:numRef>
          </c:cat>
          <c:val>
            <c:numRef>
              <c:f>'02_Dashboard'!$K$24:$K$35</c:f>
              <c:numCache>
                <c:formatCode>dd\ mmm\ yyyy</c:formatCode>
                <c:ptCount val="12"/>
                <c:pt idx="0">
                  <c:v>46147</c:v>
                </c:pt>
                <c:pt idx="1">
                  <c:v>46178</c:v>
                </c:pt>
                <c:pt idx="2">
                  <c:v>46208</c:v>
                </c:pt>
                <c:pt idx="3">
                  <c:v>46239</c:v>
                </c:pt>
                <c:pt idx="4">
                  <c:v>46270</c:v>
                </c:pt>
                <c:pt idx="5">
                  <c:v>46300</c:v>
                </c:pt>
                <c:pt idx="6">
                  <c:v>46331</c:v>
                </c:pt>
                <c:pt idx="7">
                  <c:v>46361</c:v>
                </c:pt>
                <c:pt idx="8">
                  <c:v>46392</c:v>
                </c:pt>
                <c:pt idx="9">
                  <c:v>46423</c:v>
                </c:pt>
                <c:pt idx="10">
                  <c:v>46451</c:v>
                </c:pt>
                <c:pt idx="11">
                  <c:v>46482</c:v>
                </c:pt>
              </c:numCache>
            </c:numRef>
          </c:val>
          <c:smooth val="0"/>
          <c:extLst>
            <c:ext xmlns:c16="http://schemas.microsoft.com/office/drawing/2014/chart" uri="{C3380CC4-5D6E-409C-BE32-E72D297353CC}">
              <c16:uniqueId val="{00000000-1F65-4276-8D3E-BBCA0971F13A}"/>
            </c:ext>
          </c:extLst>
        </c:ser>
        <c:ser>
          <c:idx val="1"/>
          <c:order val="1"/>
          <c:tx>
            <c:v>Cash Movement</c:v>
          </c:tx>
          <c:cat>
            <c:numRef>
              <c:f>'02_Dashboard'!$J$24:$J$35</c:f>
              <c:numCache>
                <c:formatCode>dd\ mmm\ yyyy</c:formatCode>
                <c:ptCount val="12"/>
                <c:pt idx="0">
                  <c:v>46118</c:v>
                </c:pt>
                <c:pt idx="1">
                  <c:v>46148</c:v>
                </c:pt>
                <c:pt idx="2">
                  <c:v>46179</c:v>
                </c:pt>
                <c:pt idx="3">
                  <c:v>46209</c:v>
                </c:pt>
                <c:pt idx="4">
                  <c:v>46240</c:v>
                </c:pt>
                <c:pt idx="5">
                  <c:v>46271</c:v>
                </c:pt>
                <c:pt idx="6">
                  <c:v>46301</c:v>
                </c:pt>
                <c:pt idx="7">
                  <c:v>46332</c:v>
                </c:pt>
                <c:pt idx="8">
                  <c:v>46362</c:v>
                </c:pt>
                <c:pt idx="9">
                  <c:v>46393</c:v>
                </c:pt>
                <c:pt idx="10">
                  <c:v>46424</c:v>
                </c:pt>
                <c:pt idx="11">
                  <c:v>46452</c:v>
                </c:pt>
              </c:numCache>
            </c:numRef>
          </c:cat>
          <c:val>
            <c:numRef>
              <c:f>'02_Dashboard'!$L$24:$L$35</c:f>
              <c:numCache>
                <c:formatCode>\£#,##0.00;[Red]\-\£#,##0.00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1-1F65-4276-8D3E-BBCA0971F13A}"/>
            </c:ext>
          </c:extLst>
        </c:ser>
        <c:dLbls>
          <c:showLegendKey val="0"/>
          <c:showVal val="0"/>
          <c:showCatName val="0"/>
          <c:showSerName val="0"/>
          <c:showPercent val="0"/>
          <c:showBubbleSize val="0"/>
        </c:dLbls>
        <c:marker val="1"/>
        <c:smooth val="0"/>
        <c:axId val="48650112"/>
        <c:axId val="48672768"/>
      </c:lineChart>
      <c:dateAx>
        <c:axId val="48650112"/>
        <c:scaling>
          <c:orientation val="minMax"/>
        </c:scaling>
        <c:delete val="0"/>
        <c:axPos val="b"/>
        <c:majorGridlines>
          <c:spPr>
            <a:ln w="9525">
              <a:solidFill>
                <a:srgbClr val="CCCCCC"/>
              </a:solidFill>
              <a:prstDash val="dash"/>
            </a:ln>
          </c:spPr>
        </c:majorGridlines>
        <c:numFmt formatCode="dd\ mmm\ yyyy" sourceLinked="1"/>
        <c:majorTickMark val="none"/>
        <c:minorTickMark val="none"/>
        <c:tickLblPos val="nextTo"/>
        <c:crossAx val="48672768"/>
        <c:crosses val="autoZero"/>
        <c:auto val="1"/>
        <c:lblOffset val="100"/>
        <c:baseTimeUnit val="months"/>
      </c:dateAx>
      <c:valAx>
        <c:axId val="48672768"/>
        <c:scaling>
          <c:orientation val="minMax"/>
        </c:scaling>
        <c:delete val="0"/>
        <c:axPos val="l"/>
        <c:majorGridlines>
          <c:spPr>
            <a:ln w="9525">
              <a:solidFill>
                <a:srgbClr val="CCCCCC"/>
              </a:solidFill>
              <a:prstDash val="dash"/>
            </a:ln>
          </c:spPr>
        </c:majorGridlines>
        <c:numFmt formatCode="dd\ mmm\ yyyy" sourceLinked="1"/>
        <c:majorTickMark val="none"/>
        <c:minorTickMark val="none"/>
        <c:tickLblPos val="nextTo"/>
        <c:crossAx val="48650112"/>
        <c:crosses val="autoZero"/>
        <c:crossBetween val="between"/>
      </c:valAx>
    </c:plotArea>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36</xdr:row>
      <xdr:rowOff>0</xdr:rowOff>
    </xdr:from>
    <xdr:to>
      <xdr:col>8</xdr:col>
      <xdr:colOff>0</xdr:colOff>
      <xdr:row>55</xdr:row>
      <xdr:rowOff>0</xdr:rowOff>
    </xdr:to>
    <xdr:graphicFrame macro="">
      <xdr:nvGraphicFramePr>
        <xdr:cNvPr id="2" name="Chart">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0</xdr:colOff>
      <xdr:row>36</xdr:row>
      <xdr:rowOff>0</xdr:rowOff>
    </xdr:from>
    <xdr:to>
      <xdr:col>14</xdr:col>
      <xdr:colOff>0</xdr:colOff>
      <xdr:row>55</xdr:row>
      <xdr:rowOff>0</xdr:rowOff>
    </xdr:to>
    <xdr:graphicFrame macro="">
      <xdr:nvGraphicFramePr>
        <xdr:cNvPr id="3" name="Chart">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ransactionsTable" displayName="TransactionsTable" ref="A6:AE756" headerRowDxfId="209" dataDxfId="210" totalsRowDxfId="223">
  <tableColumns count="31">
    <tableColumn id="1" xr3:uid="{00000000-0010-0000-0000-000001000000}" name="Transaction ID" dataDxfId="208"/>
    <tableColumn id="2" xr3:uid="{00000000-0010-0000-0000-000002000000}" name="Date" dataDxfId="222"/>
    <tableColumn id="3" xr3:uid="{00000000-0010-0000-0000-000003000000}" name="Tax Year" dataDxfId="207"/>
    <tableColumn id="4" xr3:uid="{00000000-0010-0000-0000-000004000000}" name="Quarter" dataDxfId="206">
      <calculatedColumnFormula>IF(B7="","",IF(B7&lt;'01_Setup'!$B$7,"",IF(B7&lt;=DATE('01_Setup'!$B$5,7,5),"Q1",IF(B7&lt;=DATE('01_Setup'!$B$5,10,5),"Q2",IF(B7&lt;=DATE('01_Setup'!$B$5+1,1,5),"Q3",IF(B7&lt;='01_Setup'!$B$8,"Q4",""))))))</calculatedColumnFormula>
    </tableColumn>
    <tableColumn id="5" xr3:uid="{00000000-0010-0000-0000-000005000000}" name="Property Code" dataDxfId="221"/>
    <tableColumn id="6" xr3:uid="{00000000-0010-0000-0000-000006000000}" name="Counterparty" dataDxfId="192"/>
    <tableColumn id="7" xr3:uid="{00000000-0010-0000-0000-000007000000}" name="Description" dataDxfId="191"/>
    <tableColumn id="8" xr3:uid="{00000000-0010-0000-0000-000008000000}" name="Document Ref" dataDxfId="220"/>
    <tableColumn id="9" xr3:uid="{00000000-0010-0000-0000-000009000000}" name="Payment Route" dataDxfId="219"/>
    <tableColumn id="10" xr3:uid="{00000000-0010-0000-0000-00000A000000}" name="Transaction Type" dataDxfId="218"/>
    <tableColumn id="11" xr3:uid="{00000000-0010-0000-0000-00000B000000}" name="Management Category" dataDxfId="217"/>
    <tableColumn id="12" xr3:uid="{00000000-0010-0000-0000-00000C000000}" name="SA / Tax Category" dataDxfId="216"/>
    <tableColumn id="13" xr3:uid="{00000000-0010-0000-0000-00000D000000}" name="Gross Amount" dataDxfId="215"/>
    <tableColumn id="14" xr3:uid="{00000000-0010-0000-0000-00000E000000}" name="Allowable %" dataDxfId="214"/>
    <tableColumn id="15" xr3:uid="{00000000-0010-0000-0000-00000F000000}" name="Taxable Income" dataDxfId="205"/>
    <tableColumn id="16" xr3:uid="{00000000-0010-0000-0000-000010000000}" name="Allowable Expense" dataDxfId="204"/>
    <tableColumn id="17" xr3:uid="{00000000-0010-0000-0000-000011000000}" name="Private / Disallowed" dataDxfId="203"/>
    <tableColumn id="18" xr3:uid="{00000000-0010-0000-0000-000012000000}" name="Residential Finance Cost" dataDxfId="202"/>
    <tableColumn id="19" xr3:uid="{00000000-0010-0000-0000-000013000000}" name="Capital Cost" dataDxfId="201"/>
    <tableColumn id="20" xr3:uid="{00000000-0010-0000-0000-000014000000}" name="Mortgage Principal" dataDxfId="200"/>
    <tableColumn id="21" xr3:uid="{00000000-0010-0000-0000-000015000000}" name="Deposit / Control" dataDxfId="199"/>
    <tableColumn id="22" xr3:uid="{00000000-0010-0000-0000-000016000000}" name="Owner Funding / Drawings" dataDxfId="198"/>
    <tableColumn id="23" xr3:uid="{00000000-0010-0000-0000-000017000000}" name="Transfer" dataDxfId="197"/>
    <tableColumn id="24" xr3:uid="{00000000-0010-0000-0000-000018000000}" name="Signed Cash Movement" dataDxfId="213"/>
    <tableColumn id="25" xr3:uid="{00000000-0010-0000-0000-000019000000}" name="Reconciled?" dataDxfId="212"/>
    <tableColumn id="26" xr3:uid="{00000000-0010-0000-0000-00001A000000}" name="Review Status" dataDxfId="211"/>
    <tableColumn id="27" xr3:uid="{00000000-0010-0000-0000-00001B000000}" name="Notes" dataDxfId="190"/>
    <tableColumn id="28" xr3:uid="{00000000-0010-0000-0000-00001C000000}" name="Property Check" dataDxfId="196"/>
    <tableColumn id="29" xr3:uid="{00000000-0010-0000-0000-00001D000000}" name="Document Check" dataDxfId="195"/>
    <tableColumn id="30" xr3:uid="{00000000-0010-0000-0000-00001E000000}" name="Duplicate Check" dataDxfId="194"/>
    <tableColumn id="31" xr3:uid="{00000000-0010-0000-0000-00001F000000}" name="Overall Status" dataDxfId="193"/>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RentLedgerTable" displayName="RentLedgerTable" ref="A6:O256" headerRowDxfId="177" dataDxfId="178" totalsRowDxfId="189">
  <tableColumns count="15">
    <tableColumn id="1" xr3:uid="{00000000-0010-0000-0100-000001000000}" name="Line ID" dataDxfId="176"/>
    <tableColumn id="2" xr3:uid="{00000000-0010-0000-0100-000002000000}" name="Property Code" dataDxfId="188"/>
    <tableColumn id="3" xr3:uid="{00000000-0010-0000-0100-000003000000}" name="Tenant" dataDxfId="173"/>
    <tableColumn id="4" xr3:uid="{00000000-0010-0000-0100-000004000000}" name="Rental Period Start" dataDxfId="187"/>
    <tableColumn id="5" xr3:uid="{00000000-0010-0000-0100-000005000000}" name="Rental Period End" dataDxfId="186"/>
    <tableColumn id="6" xr3:uid="{00000000-0010-0000-0100-000006000000}" name="Due Date" dataDxfId="185"/>
    <tableColumn id="7" xr3:uid="{00000000-0010-0000-0100-000007000000}" name="Rent Due" dataDxfId="184"/>
    <tableColumn id="8" xr3:uid="{00000000-0010-0000-0100-000008000000}" name="Receipt Date" dataDxfId="183"/>
    <tableColumn id="9" xr3:uid="{00000000-0010-0000-0100-000009000000}" name="Amount Received" dataDxfId="182"/>
    <tableColumn id="10" xr3:uid="{00000000-0010-0000-0100-00000A000000}" name="Receipt Route" dataDxfId="181"/>
    <tableColumn id="11" xr3:uid="{00000000-0010-0000-0100-00000B000000}" name="Transaction ID" dataDxfId="180"/>
    <tableColumn id="12" xr3:uid="{00000000-0010-0000-0100-00000C000000}" name="Arrears" dataDxfId="175"/>
    <tableColumn id="13" xr3:uid="{00000000-0010-0000-0100-00000D000000}" name="Advance Rent" dataDxfId="174"/>
    <tableColumn id="14" xr3:uid="{00000000-0010-0000-0100-00000E000000}" name="Status" dataDxfId="179"/>
    <tableColumn id="15" xr3:uid="{00000000-0010-0000-0100-00000F000000}" name="Notes" dataDxfId="172"/>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DepositControlTable" displayName="DepositControlTable" ref="A6:N106" headerRowDxfId="157" dataDxfId="158" totalsRowDxfId="171">
  <tableColumns count="14">
    <tableColumn id="1" xr3:uid="{00000000-0010-0000-0200-000001000000}" name="Deposit Ref" dataDxfId="156"/>
    <tableColumn id="2" xr3:uid="{00000000-0010-0000-0200-000002000000}" name="Property Code" dataDxfId="170"/>
    <tableColumn id="3" xr3:uid="{00000000-0010-0000-0200-000003000000}" name="Tenant" dataDxfId="169"/>
    <tableColumn id="4" xr3:uid="{00000000-0010-0000-0200-000004000000}" name="Scheme" dataDxfId="168"/>
    <tableColumn id="5" xr3:uid="{00000000-0010-0000-0200-000005000000}" name="Amount Received" dataDxfId="167"/>
    <tableColumn id="6" xr3:uid="{00000000-0010-0000-0200-000006000000}" name="Receipt Date" dataDxfId="166"/>
    <tableColumn id="7" xr3:uid="{00000000-0010-0000-0200-000007000000}" name="Protection Date" dataDxfId="165"/>
    <tableColumn id="8" xr3:uid="{00000000-0010-0000-0200-000008000000}" name="Amount Returned" dataDxfId="164"/>
    <tableColumn id="9" xr3:uid="{00000000-0010-0000-0200-000009000000}" name="Amount Retained" dataDxfId="163"/>
    <tableColumn id="10" xr3:uid="{00000000-0010-0000-0200-00000A000000}" name="Retention Reason" dataDxfId="162"/>
    <tableColumn id="11" xr3:uid="{00000000-0010-0000-0200-00000B000000}" name="Closing Liability" dataDxfId="155"/>
    <tableColumn id="12" xr3:uid="{00000000-0010-0000-0200-00000C000000}" name="Status" dataDxfId="161"/>
    <tableColumn id="13" xr3:uid="{00000000-0010-0000-0200-00000D000000}" name="Document Ref" dataDxfId="160"/>
    <tableColumn id="14" xr3:uid="{00000000-0010-0000-0200-00000E000000}" name="Notes" dataDxfId="159"/>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AgentControlTable" displayName="AgentControlTable" ref="A6:N106" headerRowDxfId="140" dataDxfId="141" totalsRowDxfId="154">
  <tableColumns count="14">
    <tableColumn id="1" xr3:uid="{00000000-0010-0000-0300-000001000000}" name="Period End" dataDxfId="153"/>
    <tableColumn id="2" xr3:uid="{00000000-0010-0000-0300-000002000000}" name="Property Code" dataDxfId="152"/>
    <tableColumn id="3" xr3:uid="{00000000-0010-0000-0300-000003000000}" name="Agent" dataDxfId="151"/>
    <tableColumn id="4" xr3:uid="{00000000-0010-0000-0300-000004000000}" name="Opening Balance" dataDxfId="150"/>
    <tableColumn id="5" xr3:uid="{00000000-0010-0000-0300-000005000000}" name="Gross Rent" dataDxfId="149"/>
    <tableColumn id="6" xr3:uid="{00000000-0010-0000-0300-000006000000}" name="Other Receipts" dataDxfId="148"/>
    <tableColumn id="7" xr3:uid="{00000000-0010-0000-0300-000007000000}" name="Fees and VAT" dataDxfId="147"/>
    <tableColumn id="8" xr3:uid="{00000000-0010-0000-0300-000008000000}" name="Repairs Paid" dataDxfId="146"/>
    <tableColumn id="9" xr3:uid="{00000000-0010-0000-0300-000009000000}" name="Other Costs" dataDxfId="145"/>
    <tableColumn id="10" xr3:uid="{00000000-0010-0000-0300-00000A000000}" name="Remittances" dataDxfId="144"/>
    <tableColumn id="11" xr3:uid="{00000000-0010-0000-0300-00000B000000}" name="Expected Closing" dataDxfId="139"/>
    <tableColumn id="12" xr3:uid="{00000000-0010-0000-0300-00000C000000}" name="Agent Statement Closing" dataDxfId="143"/>
    <tableColumn id="13" xr3:uid="{00000000-0010-0000-0300-00000D000000}" name="Difference" dataDxfId="138"/>
    <tableColumn id="14" xr3:uid="{00000000-0010-0000-0300-00000E000000}" name="Review Notes" dataDxfId="142"/>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BankReconciliationTable" displayName="BankReconciliationTable" ref="A6:M106" headerRowDxfId="124" dataDxfId="125" totalsRowDxfId="137">
  <tableColumns count="13">
    <tableColumn id="1" xr3:uid="{00000000-0010-0000-0400-000001000000}" name="Statement Date" dataDxfId="136"/>
    <tableColumn id="2" xr3:uid="{00000000-0010-0000-0400-000002000000}" name="Account" dataDxfId="135"/>
    <tableColumn id="3" xr3:uid="{00000000-0010-0000-0400-000003000000}" name="Property / Portfolio" dataDxfId="134"/>
    <tableColumn id="4" xr3:uid="{00000000-0010-0000-0400-000004000000}" name="Book Balance" dataDxfId="133"/>
    <tableColumn id="5" xr3:uid="{00000000-0010-0000-0400-000005000000}" name="Statement Balance" dataDxfId="132"/>
    <tableColumn id="6" xr3:uid="{00000000-0010-0000-0400-000006000000}" name="Outstanding Receipts" dataDxfId="131"/>
    <tableColumn id="7" xr3:uid="{00000000-0010-0000-0400-000007000000}" name="Outstanding Payments" dataDxfId="130"/>
    <tableColumn id="8" xr3:uid="{00000000-0010-0000-0400-000008000000}" name="Other Adjustments" dataDxfId="129"/>
    <tableColumn id="9" xr3:uid="{00000000-0010-0000-0400-000009000000}" name="Reconciled Statement Balance" dataDxfId="123"/>
    <tableColumn id="10" xr3:uid="{00000000-0010-0000-0400-00000A000000}" name="Difference" dataDxfId="122"/>
    <tableColumn id="11" xr3:uid="{00000000-0010-0000-0400-00000B000000}" name="Reviewed By" dataDxfId="128"/>
    <tableColumn id="12" xr3:uid="{00000000-0010-0000-0400-00000C000000}" name="Review Date" dataDxfId="127"/>
    <tableColumn id="13" xr3:uid="{00000000-0010-0000-0400-00000D000000}" name="Notes" dataDxfId="126"/>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MortgageControlTable" displayName="MortgageControlTable" ref="A6:P36" headerRowDxfId="105" dataDxfId="106" totalsRowDxfId="121">
  <tableColumns count="16">
    <tableColumn id="1" xr3:uid="{00000000-0010-0000-0500-000001000000}" name="Loan Ref" dataDxfId="120"/>
    <tableColumn id="2" xr3:uid="{00000000-0010-0000-0500-000002000000}" name="Property Code" dataDxfId="119"/>
    <tableColumn id="3" xr3:uid="{00000000-0010-0000-0500-000003000000}" name="Lender" dataDxfId="118"/>
    <tableColumn id="4" xr3:uid="{00000000-0010-0000-0500-000004000000}" name="Opening Principal" dataDxfId="117"/>
    <tableColumn id="5" xr3:uid="{00000000-0010-0000-0500-000005000000}" name="Advances" dataDxfId="116"/>
    <tableColumn id="6" xr3:uid="{00000000-0010-0000-0500-000006000000}" name="Total Payments" dataDxfId="115"/>
    <tableColumn id="7" xr3:uid="{00000000-0010-0000-0500-000007000000}" name="Residential Finance Costs" dataDxfId="114"/>
    <tableColumn id="8" xr3:uid="{00000000-0010-0000-0500-000008000000}" name="Non-residential Finance Costs" dataDxfId="113"/>
    <tableColumn id="9" xr3:uid="{00000000-0010-0000-0500-000009000000}" name="Fees" dataDxfId="112"/>
    <tableColumn id="10" xr3:uid="{00000000-0010-0000-0500-00000A000000}" name="Principal Repaid" dataDxfId="111"/>
    <tableColumn id="11" xr3:uid="{00000000-0010-0000-0500-00000B000000}" name="Calculated Closing" dataDxfId="103"/>
    <tableColumn id="12" xr3:uid="{00000000-0010-0000-0500-00000C000000}" name="Lender Closing" dataDxfId="110"/>
    <tableColumn id="13" xr3:uid="{00000000-0010-0000-0500-00000D000000}" name="Difference" dataDxfId="104"/>
    <tableColumn id="14" xr3:uid="{00000000-0010-0000-0500-00000E000000}" name="Statement Ref" dataDxfId="109"/>
    <tableColumn id="15" xr3:uid="{00000000-0010-0000-0500-00000F000000}" name="Reviewed By" dataDxfId="108"/>
    <tableColumn id="16" xr3:uid="{00000000-0010-0000-0500-000010000000}" name="Notes" dataDxfId="107"/>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SharedCostsTable" displayName="SharedCostsTable" ref="A6:P306" headerRowDxfId="102" dataDxfId="88" totalsRowDxfId="101">
  <tableColumns count="16">
    <tableColumn id="1" xr3:uid="{00000000-0010-0000-0600-000001000000}" name="Cost Ref" dataDxfId="100"/>
    <tableColumn id="2" xr3:uid="{00000000-0010-0000-0600-000002000000}" name="Date" dataDxfId="99"/>
    <tableColumn id="3" xr3:uid="{00000000-0010-0000-0600-000003000000}" name="Tax Year" dataDxfId="3"/>
    <tableColumn id="4" xr3:uid="{00000000-0010-0000-0600-000004000000}" name="Quarter" dataDxfId="2"/>
    <tableColumn id="5" xr3:uid="{00000000-0010-0000-0600-000005000000}" name="Description" dataDxfId="98"/>
    <tableColumn id="6" xr3:uid="{00000000-0010-0000-0600-000006000000}" name="Document Ref" dataDxfId="97"/>
    <tableColumn id="7" xr3:uid="{00000000-0010-0000-0600-000007000000}" name="Source Total" dataDxfId="96"/>
    <tableColumn id="8" xr3:uid="{00000000-0010-0000-0600-000008000000}" name="Allowable %" dataDxfId="95"/>
    <tableColumn id="9" xr3:uid="{00000000-0010-0000-0600-000009000000}" name="Allowable Source Amount" dataDxfId="1"/>
    <tableColumn id="10" xr3:uid="{00000000-0010-0000-0600-00000A000000}" name="SA / Tax Category" dataDxfId="94"/>
    <tableColumn id="11" xr3:uid="{00000000-0010-0000-0600-00000B000000}" name="Allocation Basis" dataDxfId="93"/>
    <tableColumn id="12" xr3:uid="{00000000-0010-0000-0600-00000C000000}" name="Property Code" dataDxfId="92"/>
    <tableColumn id="13" xr3:uid="{00000000-0010-0000-0600-00000D000000}" name="Allocated Amount" dataDxfId="91"/>
    <tableColumn id="14" xr3:uid="{00000000-0010-0000-0600-00000E000000}" name="Cost Allocation Difference" dataDxfId="0"/>
    <tableColumn id="15" xr3:uid="{00000000-0010-0000-0600-00000F000000}" name="Reviewed?" dataDxfId="90"/>
    <tableColumn id="16" xr3:uid="{00000000-0010-0000-0600-000010000000}" name="Notes" dataDxfId="89"/>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OwnerCurrentTable" displayName="OwnerCurrentTable" ref="A6:N206" headerRowDxfId="72" dataDxfId="73" totalsRowDxfId="87">
  <tableColumns count="14">
    <tableColumn id="1" xr3:uid="{00000000-0010-0000-0700-000001000000}" name="Entry Ref" dataDxfId="86"/>
    <tableColumn id="2" xr3:uid="{00000000-0010-0000-0700-000002000000}" name="Date" dataDxfId="85"/>
    <tableColumn id="3" xr3:uid="{00000000-0010-0000-0700-000003000000}" name="Owner Code" dataDxfId="84"/>
    <tableColumn id="4" xr3:uid="{00000000-0010-0000-0700-000004000000}" name="Property Code" dataDxfId="83"/>
    <tableColumn id="5" xr3:uid="{00000000-0010-0000-0700-000005000000}" name="Type" dataDxfId="82"/>
    <tableColumn id="6" xr3:uid="{00000000-0010-0000-0700-000006000000}" name="Description" dataDxfId="81"/>
    <tableColumn id="7" xr3:uid="{00000000-0010-0000-0700-000007000000}" name="Document Ref" dataDxfId="80"/>
    <tableColumn id="8" xr3:uid="{00000000-0010-0000-0700-000008000000}" name="Cash Amount" dataDxfId="79"/>
    <tableColumn id="9" xr3:uid="{00000000-0010-0000-0700-000009000000}" name="Balance Effect (+ owed to owner)" dataDxfId="78"/>
    <tableColumn id="10" xr3:uid="{00000000-0010-0000-0700-00000A000000}" name="Settlement Date" dataDxfId="77"/>
    <tableColumn id="11" xr3:uid="{00000000-0010-0000-0700-00000B000000}" name="Settlement Amount" dataDxfId="76"/>
    <tableColumn id="12" xr3:uid="{00000000-0010-0000-0700-00000C000000}" name="Closing Effect" dataDxfId="71"/>
    <tableColumn id="13" xr3:uid="{00000000-0010-0000-0700-00000D000000}" name="Reviewed?" dataDxfId="75"/>
    <tableColumn id="14" xr3:uid="{00000000-0010-0000-0700-00000E000000}" name="Notes" dataDxfId="74"/>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CapitalRegisterTable" displayName="CapitalRegisterTable" ref="A6:P206" headerRowDxfId="53" dataDxfId="54" totalsRowDxfId="70">
  <tableColumns count="16">
    <tableColumn id="1" xr3:uid="{00000000-0010-0000-0800-000001000000}" name="Item Ref" dataDxfId="69"/>
    <tableColumn id="2" xr3:uid="{00000000-0010-0000-0800-000002000000}" name="Property Code" dataDxfId="68"/>
    <tableColumn id="3" xr3:uid="{00000000-0010-0000-0800-000003000000}" name="Date" dataDxfId="67"/>
    <tableColumn id="4" xr3:uid="{00000000-0010-0000-0800-000004000000}" name="Tax Year" dataDxfId="52"/>
    <tableColumn id="5" xr3:uid="{00000000-0010-0000-0800-000005000000}" name="Capital Type" dataDxfId="66"/>
    <tableColumn id="6" xr3:uid="{00000000-0010-0000-0800-000006000000}" name="Description" dataDxfId="65"/>
    <tableColumn id="7" xr3:uid="{00000000-0010-0000-0800-000007000000}" name="Supplier / Professional" dataDxfId="64"/>
    <tableColumn id="8" xr3:uid="{00000000-0010-0000-0800-000008000000}" name="Document Ref" dataDxfId="63"/>
    <tableColumn id="9" xr3:uid="{00000000-0010-0000-0800-000009000000}" name="Amount" dataDxfId="62"/>
    <tableColumn id="10" xr3:uid="{00000000-0010-0000-0800-00000A000000}" name="Ownership / Allocation Note" dataDxfId="61"/>
    <tableColumn id="11" xr3:uid="{00000000-0010-0000-0800-00000B000000}" name="Revenue Deduction Claimed?" dataDxfId="60"/>
    <tableColumn id="12" xr3:uid="{00000000-0010-0000-0800-00000C000000}" name="Still Reflected at Disposal?" dataDxfId="59"/>
    <tableColumn id="13" xr3:uid="{00000000-0010-0000-0800-00000D000000}" name="Permanent File Location" dataDxfId="58"/>
    <tableColumn id="14" xr3:uid="{00000000-0010-0000-0800-00000E000000}" name="Review Status" dataDxfId="57"/>
    <tableColumn id="15" xr3:uid="{00000000-0010-0000-0800-00000F000000}" name="Disposal Date" dataDxfId="56"/>
    <tableColumn id="16" xr3:uid="{00000000-0010-0000-0800-000010000000}" name="Notes" dataDxfId="55"/>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DomesticItemsTable" displayName="DomesticItemsTable" ref="A6:O106" headerRowDxfId="37" dataDxfId="38" totalsRowDxfId="51">
  <tableColumns count="15">
    <tableColumn id="1" xr3:uid="{00000000-0010-0000-0900-000001000000}" name="Item Ref" dataDxfId="50"/>
    <tableColumn id="2" xr3:uid="{00000000-0010-0000-0900-000002000000}" name="Property Code" dataDxfId="49"/>
    <tableColumn id="3" xr3:uid="{00000000-0010-0000-0900-000003000000}" name="Date" dataDxfId="48"/>
    <tableColumn id="4" xr3:uid="{00000000-0010-0000-0900-000004000000}" name="Item" dataDxfId="47"/>
    <tableColumn id="5" xr3:uid="{00000000-0010-0000-0900-000005000000}" name="Initial or Replacement" dataDxfId="46"/>
    <tableColumn id="6" xr3:uid="{00000000-0010-0000-0900-000006000000}" name="Actual Item Cost" dataDxfId="45"/>
    <tableColumn id="7" xr3:uid="{00000000-0010-0000-0900-000007000000}" name="Equivalent Replacement Cost" dataDxfId="44"/>
    <tableColumn id="8" xr3:uid="{00000000-0010-0000-0900-000008000000}" name="Delivery" dataDxfId="43"/>
    <tableColumn id="9" xr3:uid="{00000000-0010-0000-0900-000009000000}" name="Removal" dataDxfId="42"/>
    <tableColumn id="10" xr3:uid="{00000000-0010-0000-0900-00000A000000}" name="Disposal Proceeds" dataDxfId="41"/>
    <tableColumn id="11" xr3:uid="{00000000-0010-0000-0900-00000B000000}" name="Allowable Deduction" dataDxfId="36"/>
    <tableColumn id="12" xr3:uid="{00000000-0010-0000-0900-00000C000000}" name="Excluded Improvement" dataDxfId="35"/>
    <tableColumn id="13" xr3:uid="{00000000-0010-0000-0900-00000D000000}" name="Net Cash Cost" dataDxfId="34"/>
    <tableColumn id="14" xr3:uid="{00000000-0010-0000-0900-00000E000000}" name="Document Ref" dataDxfId="40"/>
    <tableColumn id="15" xr3:uid="{00000000-0010-0000-0900-00000F000000}" name="Notes" dataDxfId="39"/>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DocumentRegisterTable" displayName="DocumentRegisterTable" ref="A6:P506" headerRowDxfId="15" dataDxfId="16" totalsRowDxfId="33">
  <tableColumns count="16">
    <tableColumn id="1" xr3:uid="{00000000-0010-0000-0A00-000001000000}" name="Document Ref" dataDxfId="32"/>
    <tableColumn id="2" xr3:uid="{00000000-0010-0000-0A00-000002000000}" name="Document Type" dataDxfId="31"/>
    <tableColumn id="3" xr3:uid="{00000000-0010-0000-0A00-000003000000}" name="Property Code" dataDxfId="30"/>
    <tableColumn id="4" xr3:uid="{00000000-0010-0000-0A00-000004000000}" name="Owner Code" dataDxfId="29"/>
    <tableColumn id="5" xr3:uid="{00000000-0010-0000-0A00-000005000000}" name="Document Date" dataDxfId="28"/>
    <tableColumn id="6" xr3:uid="{00000000-0010-0000-0A00-000006000000}" name="Counterparty" dataDxfId="27"/>
    <tableColumn id="7" xr3:uid="{00000000-0010-0000-0A00-000007000000}" name="Amount" dataDxfId="26"/>
    <tableColumn id="8" xr3:uid="{00000000-0010-0000-0A00-000008000000}" name="Linked Transaction / Control Ref" dataDxfId="25"/>
    <tableColumn id="9" xr3:uid="{00000000-0010-0000-0A00-000009000000}" name="File Name or Hyperlink" dataDxfId="24"/>
    <tableColumn id="10" xr3:uid="{00000000-0010-0000-0A00-00000A000000}" name="Status" dataDxfId="23"/>
    <tableColumn id="11" xr3:uid="{00000000-0010-0000-0A00-00000B000000}" name="Permanent Record?" dataDxfId="22"/>
    <tableColumn id="12" xr3:uid="{00000000-0010-0000-0A00-00000C000000}" name="Retention Review Date" dataDxfId="21"/>
    <tableColumn id="13" xr3:uid="{00000000-0010-0000-0A00-00000D000000}" name="Reviewed By" dataDxfId="20"/>
    <tableColumn id="14" xr3:uid="{00000000-0010-0000-0A00-00000E000000}" name="Review Date" dataDxfId="19"/>
    <tableColumn id="15" xr3:uid="{00000000-0010-0000-0A00-00000F000000}" name="Missing Action" dataDxfId="18"/>
    <tableColumn id="16" xr3:uid="{00000000-0010-0000-0A00-000010000000}" name="Notes" dataDxfId="17"/>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YearEndChecklistTable" displayName="YearEndChecklistTable" ref="A6:H31" headerRowDxfId="7" dataDxfId="8" totalsRowDxfId="14">
  <tableColumns count="8">
    <tableColumn id="1" xr3:uid="{00000000-0010-0000-0B00-000001000000}" name="Area" dataDxfId="13"/>
    <tableColumn id="2" xr3:uid="{00000000-0010-0000-0B00-000002000000}" name="Task" dataDxfId="6"/>
    <tableColumn id="3" xr3:uid="{00000000-0010-0000-0B00-000003000000}" name="Status" dataDxfId="12"/>
    <tableColumn id="4" xr3:uid="{00000000-0010-0000-0B00-000004000000}" name="Responsible Person" dataDxfId="11"/>
    <tableColumn id="5" xr3:uid="{00000000-0010-0000-0B00-000005000000}" name="Target Date" dataDxfId="10"/>
    <tableColumn id="6" xr3:uid="{00000000-0010-0000-0B00-000006000000}" name="Completed Date" dataDxfId="9"/>
    <tableColumn id="7" xr3:uid="{00000000-0010-0000-0B00-000007000000}" name="Evidence / Reference" dataDxfId="5"/>
    <tableColumn id="8" xr3:uid="{00000000-0010-0000-0B00-000008000000}" name="Notes" dataDxfId="4"/>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1.xml"/></Relationships>
</file>

<file path=xl/worksheets/_rels/sheet5.xml.rels><?xml version="1.0" encoding="UTF-8" standalone="yes"?>
<Relationships xmlns="http://schemas.openxmlformats.org/package/2006/relationships"><Relationship Id="rId1" Type="http://schemas.openxmlformats.org/officeDocument/2006/relationships/table" Target="../tables/table2.xml"/></Relationships>
</file>

<file path=xl/worksheets/_rels/sheet6.xml.rels><?xml version="1.0" encoding="UTF-8" standalone="yes"?>
<Relationships xmlns="http://schemas.openxmlformats.org/package/2006/relationships"><Relationship Id="rId1" Type="http://schemas.openxmlformats.org/officeDocument/2006/relationships/table" Target="../tables/table3.xml"/></Relationships>
</file>

<file path=xl/worksheets/_rels/sheet7.xml.rels><?xml version="1.0" encoding="UTF-8" standalone="yes"?>
<Relationships xmlns="http://schemas.openxmlformats.org/package/2006/relationships"><Relationship Id="rId1" Type="http://schemas.openxmlformats.org/officeDocument/2006/relationships/table" Target="../tables/table4.xml"/></Relationships>
</file>

<file path=xl/worksheets/_rels/sheet8.xml.rels><?xml version="1.0" encoding="UTF-8" standalone="yes"?>
<Relationships xmlns="http://schemas.openxmlformats.org/package/2006/relationships"><Relationship Id="rId1" Type="http://schemas.openxmlformats.org/officeDocument/2006/relationships/table" Target="../tables/table5.xml"/></Relationships>
</file>

<file path=xl/worksheets/_rels/sheet9.xml.rels><?xml version="1.0" encoding="UTF-8" standalone="yes"?>
<Relationships xmlns="http://schemas.openxmlformats.org/package/2006/relationships"><Relationship Id="rId1" Type="http://schemas.openxmlformats.org/officeDocument/2006/relationships/table" Target="../tables/table6.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7.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6"/>
  <sheetViews>
    <sheetView topLeftCell="A9" workbookViewId="0">
      <selection activeCell="A8" sqref="A8"/>
    </sheetView>
  </sheetViews>
  <sheetFormatPr defaultRowHeight="14.25"/>
  <cols>
    <col min="1" max="1" width="9.125" customWidth="1"/>
    <col min="2" max="2" width="19.125" customWidth="1"/>
    <col min="3" max="3" width="33.375" customWidth="1"/>
    <col min="4" max="10" width="15.875" customWidth="1"/>
  </cols>
  <sheetData>
    <row r="1" spans="1:10" ht="30" customHeight="1">
      <c r="A1" s="2" t="s">
        <v>0</v>
      </c>
      <c r="B1" s="2"/>
      <c r="C1" s="2"/>
      <c r="D1" s="2"/>
      <c r="E1" s="2"/>
      <c r="F1" s="2"/>
      <c r="G1" s="2"/>
      <c r="H1" s="2"/>
      <c r="I1" s="2"/>
      <c r="J1" s="2"/>
    </row>
    <row r="2" spans="1:10">
      <c r="A2" s="3"/>
      <c r="B2" s="3"/>
      <c r="C2" s="3"/>
      <c r="D2" s="3"/>
      <c r="E2" s="3"/>
      <c r="F2" s="3"/>
      <c r="G2" s="3"/>
      <c r="H2" s="3"/>
      <c r="I2" s="3"/>
      <c r="J2" s="3"/>
    </row>
    <row r="3" spans="1:10">
      <c r="A3" s="4" t="s">
        <v>1</v>
      </c>
      <c r="B3" s="4"/>
      <c r="C3" s="4"/>
      <c r="D3" s="4"/>
      <c r="E3" s="4"/>
      <c r="F3" s="4"/>
      <c r="G3" s="4"/>
      <c r="H3" s="4"/>
      <c r="I3" s="4"/>
      <c r="J3" s="4"/>
    </row>
    <row r="4" spans="1:10">
      <c r="A4" s="27"/>
      <c r="B4" s="27"/>
      <c r="C4" s="27"/>
      <c r="D4" s="27"/>
      <c r="E4" s="27"/>
      <c r="F4" s="27"/>
      <c r="G4" s="27"/>
      <c r="H4" s="27"/>
      <c r="I4" s="27"/>
      <c r="J4" s="27"/>
    </row>
    <row r="5" spans="1:10">
      <c r="A5" s="3"/>
      <c r="B5" s="3"/>
      <c r="C5" s="3"/>
      <c r="D5" s="3"/>
      <c r="E5" s="3"/>
      <c r="F5" s="3"/>
      <c r="G5" s="3"/>
      <c r="H5" s="3"/>
      <c r="I5" s="3"/>
      <c r="J5" s="3"/>
    </row>
    <row r="6" spans="1:10" ht="21.95" customHeight="1">
      <c r="A6" s="35" t="s">
        <v>2</v>
      </c>
      <c r="B6" s="35"/>
      <c r="C6" s="35"/>
      <c r="D6" s="35"/>
      <c r="E6" s="35"/>
      <c r="F6" s="35"/>
      <c r="G6" s="35"/>
      <c r="H6" s="35"/>
      <c r="I6" s="35"/>
      <c r="J6" s="35"/>
    </row>
    <row r="7" spans="1:10" ht="45">
      <c r="A7" s="29" t="s">
        <v>3</v>
      </c>
      <c r="B7" s="29" t="s">
        <v>4</v>
      </c>
      <c r="C7" s="29" t="s">
        <v>5</v>
      </c>
      <c r="D7" s="3"/>
      <c r="E7" s="3"/>
      <c r="F7" s="3"/>
      <c r="G7" s="3"/>
      <c r="H7" s="3"/>
      <c r="I7" s="3"/>
      <c r="J7" s="3"/>
    </row>
    <row r="8" spans="1:10" ht="57">
      <c r="A8" s="30" t="s">
        <v>6</v>
      </c>
      <c r="B8" s="30" t="s">
        <v>7</v>
      </c>
      <c r="C8" s="30" t="s">
        <v>8</v>
      </c>
      <c r="D8" s="3"/>
      <c r="E8" s="3"/>
      <c r="F8" s="3"/>
      <c r="G8" s="3"/>
      <c r="H8" s="3"/>
      <c r="I8" s="3"/>
      <c r="J8" s="3"/>
    </row>
    <row r="9" spans="1:10" ht="42.75">
      <c r="A9" s="30" t="s">
        <v>9</v>
      </c>
      <c r="B9" s="30" t="s">
        <v>10</v>
      </c>
      <c r="C9" s="30" t="s">
        <v>11</v>
      </c>
      <c r="D9" s="3"/>
      <c r="E9" s="3"/>
      <c r="F9" s="3"/>
      <c r="G9" s="3"/>
      <c r="H9" s="3"/>
      <c r="I9" s="3"/>
      <c r="J9" s="3"/>
    </row>
    <row r="10" spans="1:10" ht="42.75">
      <c r="A10" s="30" t="s">
        <v>12</v>
      </c>
      <c r="B10" s="30" t="s">
        <v>13</v>
      </c>
      <c r="C10" s="30" t="s">
        <v>14</v>
      </c>
      <c r="D10" s="3"/>
      <c r="E10" s="3"/>
      <c r="F10" s="3"/>
      <c r="G10" s="3"/>
      <c r="H10" s="3"/>
      <c r="I10" s="3"/>
      <c r="J10" s="3"/>
    </row>
    <row r="11" spans="1:10" ht="42.75">
      <c r="A11" s="30" t="s">
        <v>15</v>
      </c>
      <c r="B11" s="30" t="s">
        <v>16</v>
      </c>
      <c r="C11" s="30" t="s">
        <v>17</v>
      </c>
      <c r="D11" s="3"/>
      <c r="E11" s="3"/>
      <c r="F11" s="3"/>
      <c r="G11" s="3"/>
      <c r="H11" s="3"/>
      <c r="I11" s="3"/>
      <c r="J11" s="3"/>
    </row>
    <row r="12" spans="1:10" ht="42.75">
      <c r="A12" s="30" t="s">
        <v>18</v>
      </c>
      <c r="B12" s="30" t="s">
        <v>19</v>
      </c>
      <c r="C12" s="30" t="s">
        <v>20</v>
      </c>
      <c r="D12" s="3"/>
      <c r="E12" s="3"/>
      <c r="F12" s="3"/>
      <c r="G12" s="3"/>
      <c r="H12" s="3"/>
      <c r="I12" s="3"/>
      <c r="J12" s="3"/>
    </row>
    <row r="13" spans="1:10" ht="42.75">
      <c r="A13" s="30" t="s">
        <v>21</v>
      </c>
      <c r="B13" s="30" t="s">
        <v>22</v>
      </c>
      <c r="C13" s="30" t="s">
        <v>23</v>
      </c>
      <c r="D13" s="3"/>
      <c r="E13" s="3"/>
      <c r="F13" s="3"/>
      <c r="G13" s="3"/>
      <c r="H13" s="3"/>
      <c r="I13" s="3"/>
      <c r="J13" s="3"/>
    </row>
    <row r="14" spans="1:10">
      <c r="A14" s="3"/>
      <c r="B14" s="3"/>
      <c r="C14" s="3"/>
      <c r="D14" s="3"/>
      <c r="E14" s="3"/>
      <c r="F14" s="3"/>
      <c r="G14" s="3"/>
      <c r="H14" s="3"/>
      <c r="I14" s="3"/>
      <c r="J14" s="3"/>
    </row>
    <row r="15" spans="1:10" ht="21.95" customHeight="1">
      <c r="A15" s="35" t="s">
        <v>24</v>
      </c>
      <c r="B15" s="35"/>
      <c r="C15" s="35"/>
      <c r="D15" s="35"/>
      <c r="E15" s="35"/>
      <c r="F15" s="35"/>
      <c r="G15" s="35"/>
      <c r="H15" s="35"/>
      <c r="I15" s="35"/>
      <c r="J15" s="35"/>
    </row>
    <row r="16" spans="1:10">
      <c r="A16" s="7" t="s">
        <v>25</v>
      </c>
      <c r="B16" s="3" t="s">
        <v>26</v>
      </c>
      <c r="C16" s="3"/>
      <c r="D16" s="3"/>
      <c r="E16" s="3"/>
      <c r="F16" s="3"/>
      <c r="G16" s="3"/>
      <c r="H16" s="3"/>
      <c r="I16" s="3"/>
      <c r="J16" s="3"/>
    </row>
    <row r="17" spans="1:10">
      <c r="A17" s="6" t="s">
        <v>27</v>
      </c>
      <c r="B17" s="3" t="s">
        <v>28</v>
      </c>
      <c r="C17" s="3"/>
      <c r="D17" s="3"/>
      <c r="E17" s="3"/>
      <c r="F17" s="3"/>
      <c r="G17" s="3"/>
      <c r="H17" s="3"/>
      <c r="I17" s="3"/>
      <c r="J17" s="3"/>
    </row>
    <row r="18" spans="1:10">
      <c r="A18" s="31" t="s">
        <v>29</v>
      </c>
      <c r="B18" s="3" t="s">
        <v>30</v>
      </c>
      <c r="C18" s="3"/>
      <c r="D18" s="3"/>
      <c r="E18" s="3"/>
      <c r="F18" s="3"/>
      <c r="G18" s="3"/>
      <c r="H18" s="3"/>
      <c r="I18" s="3"/>
      <c r="J18" s="3"/>
    </row>
    <row r="19" spans="1:10">
      <c r="A19" s="32" t="s">
        <v>31</v>
      </c>
      <c r="B19" s="3" t="s">
        <v>32</v>
      </c>
      <c r="C19" s="3"/>
      <c r="D19" s="3"/>
      <c r="E19" s="3"/>
      <c r="F19" s="3"/>
      <c r="G19" s="3"/>
      <c r="H19" s="3"/>
      <c r="I19" s="3"/>
      <c r="J19" s="3"/>
    </row>
    <row r="20" spans="1:10">
      <c r="A20" s="33" t="s">
        <v>33</v>
      </c>
      <c r="B20" s="3" t="s">
        <v>34</v>
      </c>
      <c r="C20" s="3"/>
      <c r="D20" s="3"/>
      <c r="E20" s="3"/>
      <c r="F20" s="3"/>
      <c r="G20" s="3"/>
      <c r="H20" s="3"/>
      <c r="I20" s="3"/>
      <c r="J20" s="3"/>
    </row>
    <row r="21" spans="1:10">
      <c r="A21" s="3"/>
      <c r="B21" s="3"/>
      <c r="C21" s="3"/>
      <c r="D21" s="3"/>
      <c r="E21" s="3"/>
      <c r="F21" s="3"/>
      <c r="G21" s="3"/>
      <c r="H21" s="3"/>
      <c r="I21" s="3"/>
      <c r="J21" s="3"/>
    </row>
    <row r="22" spans="1:10" ht="21.95" customHeight="1">
      <c r="A22" s="35" t="s">
        <v>35</v>
      </c>
      <c r="B22" s="35"/>
      <c r="C22" s="35"/>
      <c r="D22" s="35"/>
      <c r="E22" s="35"/>
      <c r="F22" s="35"/>
      <c r="G22" s="35"/>
      <c r="H22" s="35"/>
      <c r="I22" s="35"/>
      <c r="J22" s="35"/>
    </row>
    <row r="23" spans="1:10">
      <c r="A23" s="34" t="s">
        <v>36</v>
      </c>
      <c r="B23" s="34"/>
      <c r="C23" s="34"/>
      <c r="D23" s="34"/>
      <c r="E23" s="34"/>
      <c r="F23" s="34"/>
      <c r="G23" s="34"/>
      <c r="H23" s="34"/>
      <c r="I23" s="34"/>
      <c r="J23" s="34"/>
    </row>
    <row r="24" spans="1:10">
      <c r="A24" s="34"/>
      <c r="B24" s="34"/>
      <c r="C24" s="34"/>
      <c r="D24" s="34"/>
      <c r="E24" s="34"/>
      <c r="F24" s="34"/>
      <c r="G24" s="34"/>
      <c r="H24" s="34"/>
      <c r="I24" s="34"/>
      <c r="J24" s="34"/>
    </row>
    <row r="25" spans="1:10">
      <c r="A25" s="34"/>
      <c r="B25" s="34"/>
      <c r="C25" s="34"/>
      <c r="D25" s="34"/>
      <c r="E25" s="34"/>
      <c r="F25" s="34"/>
      <c r="G25" s="34"/>
      <c r="H25" s="34"/>
      <c r="I25" s="34"/>
      <c r="J25" s="34"/>
    </row>
    <row r="26" spans="1:10">
      <c r="A26" s="34"/>
      <c r="B26" s="34"/>
      <c r="C26" s="34"/>
      <c r="D26" s="34"/>
      <c r="E26" s="34"/>
      <c r="F26" s="34"/>
      <c r="G26" s="34"/>
      <c r="H26" s="34"/>
      <c r="I26" s="34"/>
      <c r="J26" s="34"/>
    </row>
  </sheetData>
  <sheetProtection sheet="1" objects="1" scenarios="1" sort="0" autoFilter="0"/>
  <mergeCells count="6">
    <mergeCell ref="A23:J26"/>
    <mergeCell ref="A1:J1"/>
    <mergeCell ref="A3:J4"/>
    <mergeCell ref="A6:J6"/>
    <mergeCell ref="A15:J15"/>
    <mergeCell ref="A22:J2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45"/>
  <sheetViews>
    <sheetView workbookViewId="0">
      <selection sqref="A1:W1"/>
    </sheetView>
  </sheetViews>
  <sheetFormatPr defaultRowHeight="14.25"/>
  <cols>
    <col min="1" max="1" width="20" customWidth="1"/>
    <col min="2" max="2" width="17.5" customWidth="1"/>
    <col min="3" max="3" width="23.375" customWidth="1"/>
    <col min="4" max="4" width="33.375" customWidth="1"/>
    <col min="5" max="6" width="23.375" customWidth="1"/>
    <col min="7" max="13" width="15.875" customWidth="1"/>
    <col min="14" max="14" width="33.375" customWidth="1"/>
    <col min="15" max="23" width="15.875" customWidth="1"/>
  </cols>
  <sheetData>
    <row r="1" spans="1:23" ht="30" customHeight="1">
      <c r="A1" s="2" t="s">
        <v>37</v>
      </c>
      <c r="B1" s="2"/>
      <c r="C1" s="2"/>
      <c r="D1" s="2"/>
      <c r="E1" s="2"/>
      <c r="F1" s="2"/>
      <c r="G1" s="2"/>
      <c r="H1" s="2"/>
      <c r="I1" s="2"/>
      <c r="J1" s="2"/>
      <c r="K1" s="2"/>
      <c r="L1" s="2"/>
      <c r="M1" s="2"/>
      <c r="N1" s="2"/>
      <c r="O1" s="2"/>
      <c r="P1" s="2"/>
      <c r="Q1" s="2"/>
      <c r="R1" s="2"/>
      <c r="S1" s="2"/>
      <c r="T1" s="2"/>
      <c r="U1" s="2"/>
      <c r="V1" s="2"/>
      <c r="W1" s="2"/>
    </row>
    <row r="2" spans="1:23">
      <c r="A2" s="3"/>
      <c r="B2" s="3"/>
      <c r="C2" s="3"/>
      <c r="D2" s="3"/>
      <c r="E2" s="3"/>
      <c r="F2" s="3"/>
      <c r="G2" s="3"/>
      <c r="H2" s="3"/>
      <c r="I2" s="3"/>
      <c r="J2" s="3"/>
      <c r="K2" s="3"/>
      <c r="L2" s="3"/>
      <c r="M2" s="3"/>
      <c r="N2" s="3"/>
      <c r="O2" s="3"/>
      <c r="P2" s="3"/>
      <c r="Q2" s="3"/>
      <c r="R2" s="3"/>
      <c r="S2" s="3"/>
      <c r="T2" s="3"/>
      <c r="U2" s="3"/>
      <c r="V2" s="3"/>
      <c r="W2" s="3"/>
    </row>
    <row r="3" spans="1:23" ht="21.95" customHeight="1">
      <c r="A3" s="40" t="s">
        <v>38</v>
      </c>
      <c r="B3" s="40"/>
      <c r="C3" s="40"/>
      <c r="D3" s="40"/>
      <c r="E3" s="40"/>
      <c r="F3" s="40"/>
      <c r="G3" s="40"/>
      <c r="H3" s="40"/>
      <c r="I3" s="41"/>
      <c r="J3" s="41"/>
      <c r="K3" s="41"/>
      <c r="L3" s="41"/>
      <c r="M3" s="41"/>
      <c r="N3" s="41"/>
      <c r="O3" s="41"/>
      <c r="P3" s="41"/>
      <c r="Q3" s="41"/>
      <c r="R3" s="41"/>
      <c r="S3" s="41"/>
      <c r="T3" s="41"/>
      <c r="U3" s="41"/>
      <c r="V3" s="41"/>
      <c r="W3" s="41"/>
    </row>
    <row r="4" spans="1:23" ht="15">
      <c r="A4" s="29" t="s">
        <v>39</v>
      </c>
      <c r="B4" s="29" t="s">
        <v>40</v>
      </c>
      <c r="C4" s="3"/>
      <c r="D4" s="3"/>
      <c r="E4" s="3"/>
      <c r="F4" s="3"/>
      <c r="G4" s="3"/>
      <c r="H4" s="3"/>
      <c r="I4" s="3"/>
      <c r="J4" s="3"/>
      <c r="K4" s="3"/>
      <c r="L4" s="3"/>
      <c r="M4" s="3"/>
      <c r="N4" s="3"/>
      <c r="O4" s="3"/>
      <c r="P4" s="3"/>
      <c r="Q4" s="3"/>
      <c r="R4" s="3"/>
      <c r="S4" s="3"/>
      <c r="T4" s="3"/>
      <c r="U4" s="3"/>
      <c r="V4" s="3"/>
      <c r="W4" s="3"/>
    </row>
    <row r="5" spans="1:23">
      <c r="A5" s="3" t="s">
        <v>41</v>
      </c>
      <c r="B5" s="12">
        <v>2026</v>
      </c>
      <c r="C5" s="3"/>
      <c r="D5" s="3"/>
      <c r="E5" s="3"/>
      <c r="F5" s="3"/>
      <c r="G5" s="3"/>
      <c r="H5" s="3"/>
      <c r="I5" s="3"/>
      <c r="J5" s="3"/>
      <c r="K5" s="3"/>
      <c r="L5" s="3"/>
      <c r="M5" s="3"/>
      <c r="N5" s="3"/>
      <c r="O5" s="3"/>
      <c r="P5" s="3"/>
      <c r="Q5" s="3"/>
      <c r="R5" s="3"/>
      <c r="S5" s="3"/>
      <c r="T5" s="3"/>
      <c r="U5" s="3"/>
      <c r="V5" s="3"/>
      <c r="W5" s="3"/>
    </row>
    <row r="6" spans="1:23">
      <c r="A6" s="3" t="s">
        <v>42</v>
      </c>
      <c r="B6" s="15" t="str">
        <f>IF(B5="","",B5&amp;"-"&amp;RIGHT(B5+1,2))</f>
        <v>2026-27</v>
      </c>
      <c r="C6" s="3"/>
      <c r="D6" s="3"/>
      <c r="E6" s="3"/>
      <c r="F6" s="3"/>
      <c r="G6" s="3"/>
      <c r="H6" s="3"/>
      <c r="I6" s="3"/>
      <c r="J6" s="3"/>
      <c r="K6" s="3"/>
      <c r="L6" s="3"/>
      <c r="M6" s="3"/>
      <c r="N6" s="3"/>
      <c r="O6" s="3"/>
      <c r="P6" s="3"/>
      <c r="Q6" s="3"/>
      <c r="R6" s="3"/>
      <c r="S6" s="3"/>
      <c r="T6" s="3"/>
      <c r="U6" s="3"/>
      <c r="V6" s="3"/>
      <c r="W6" s="3"/>
    </row>
    <row r="7" spans="1:23">
      <c r="A7" s="3" t="s">
        <v>43</v>
      </c>
      <c r="B7" s="37">
        <f>IF(B5="","",DATE(B5,4,6))</f>
        <v>46118</v>
      </c>
      <c r="C7" s="3"/>
      <c r="D7" s="3"/>
      <c r="E7" s="3"/>
      <c r="F7" s="3"/>
      <c r="G7" s="3"/>
      <c r="H7" s="3"/>
      <c r="I7" s="3"/>
      <c r="J7" s="3"/>
      <c r="K7" s="3"/>
      <c r="L7" s="3"/>
      <c r="M7" s="3"/>
      <c r="N7" s="3"/>
      <c r="O7" s="3"/>
      <c r="P7" s="3"/>
      <c r="Q7" s="3"/>
      <c r="R7" s="3"/>
      <c r="S7" s="3"/>
      <c r="T7" s="3"/>
      <c r="U7" s="3"/>
      <c r="V7" s="3"/>
      <c r="W7" s="3"/>
    </row>
    <row r="8" spans="1:23">
      <c r="A8" s="3" t="s">
        <v>44</v>
      </c>
      <c r="B8" s="37">
        <f>IF(B5="","",DATE(B5+1,4,5))</f>
        <v>46482</v>
      </c>
      <c r="C8" s="3"/>
      <c r="D8" s="3"/>
      <c r="E8" s="3"/>
      <c r="F8" s="3"/>
      <c r="G8" s="3"/>
      <c r="H8" s="3"/>
      <c r="I8" s="3"/>
      <c r="J8" s="3"/>
      <c r="K8" s="3"/>
      <c r="L8" s="3"/>
      <c r="M8" s="3"/>
      <c r="N8" s="3"/>
      <c r="O8" s="3"/>
      <c r="P8" s="3"/>
      <c r="Q8" s="3"/>
      <c r="R8" s="3"/>
      <c r="S8" s="3"/>
      <c r="T8" s="3"/>
      <c r="U8" s="3"/>
      <c r="V8" s="3"/>
      <c r="W8" s="3"/>
    </row>
    <row r="9" spans="1:23">
      <c r="A9" s="3" t="s">
        <v>45</v>
      </c>
      <c r="B9" s="12" t="s">
        <v>46</v>
      </c>
      <c r="C9" s="3"/>
      <c r="D9" s="3"/>
      <c r="E9" s="3"/>
      <c r="F9" s="3"/>
      <c r="G9" s="3"/>
      <c r="H9" s="3"/>
      <c r="I9" s="3"/>
      <c r="J9" s="3"/>
      <c r="K9" s="3"/>
      <c r="L9" s="3"/>
      <c r="M9" s="3"/>
      <c r="N9" s="3"/>
      <c r="O9" s="3"/>
      <c r="P9" s="3"/>
      <c r="Q9" s="3"/>
      <c r="R9" s="3"/>
      <c r="S9" s="3"/>
      <c r="T9" s="3"/>
      <c r="U9" s="3"/>
      <c r="V9" s="3"/>
      <c r="W9" s="3"/>
    </row>
    <row r="10" spans="1:23">
      <c r="A10" s="3" t="s">
        <v>47</v>
      </c>
      <c r="B10" s="12" t="s">
        <v>48</v>
      </c>
      <c r="C10" s="3"/>
      <c r="D10" s="3"/>
      <c r="E10" s="3"/>
      <c r="F10" s="3"/>
      <c r="G10" s="3"/>
      <c r="H10" s="3"/>
      <c r="I10" s="3"/>
      <c r="J10" s="3"/>
      <c r="K10" s="3"/>
      <c r="L10" s="3"/>
      <c r="M10" s="3"/>
      <c r="N10" s="3"/>
      <c r="O10" s="3"/>
      <c r="P10" s="3"/>
      <c r="Q10" s="3"/>
      <c r="R10" s="3"/>
      <c r="S10" s="3"/>
      <c r="T10" s="3"/>
      <c r="U10" s="3"/>
      <c r="V10" s="3"/>
      <c r="W10" s="3"/>
    </row>
    <row r="11" spans="1:23">
      <c r="A11" s="3"/>
      <c r="B11" s="3"/>
      <c r="C11" s="3"/>
      <c r="D11" s="3"/>
      <c r="E11" s="3"/>
      <c r="F11" s="3"/>
      <c r="G11" s="3"/>
      <c r="H11" s="3"/>
      <c r="I11" s="3"/>
      <c r="J11" s="3"/>
      <c r="K11" s="3"/>
      <c r="L11" s="3"/>
      <c r="M11" s="3"/>
      <c r="N11" s="3"/>
      <c r="O11" s="3"/>
      <c r="P11" s="3"/>
      <c r="Q11" s="3"/>
      <c r="R11" s="3"/>
      <c r="S11" s="3"/>
      <c r="T11" s="3"/>
      <c r="U11" s="3"/>
      <c r="V11" s="3"/>
      <c r="W11" s="3"/>
    </row>
    <row r="12" spans="1:23" ht="21.95" customHeight="1">
      <c r="A12" s="35" t="s">
        <v>49</v>
      </c>
      <c r="B12" s="35"/>
      <c r="C12" s="35"/>
      <c r="D12" s="35"/>
      <c r="E12" s="35"/>
      <c r="F12" s="35"/>
      <c r="G12" s="42"/>
      <c r="H12" s="42"/>
      <c r="I12" s="42"/>
      <c r="J12" s="42"/>
      <c r="K12" s="42"/>
      <c r="L12" s="42"/>
      <c r="M12" s="42"/>
      <c r="N12" s="42"/>
      <c r="O12" s="42"/>
      <c r="P12" s="42"/>
      <c r="Q12" s="42"/>
      <c r="R12" s="42"/>
      <c r="S12" s="42"/>
      <c r="T12" s="42"/>
      <c r="U12" s="42"/>
      <c r="V12" s="42"/>
      <c r="W12" s="42"/>
    </row>
    <row r="13" spans="1:23" ht="30">
      <c r="A13" s="29" t="s">
        <v>50</v>
      </c>
      <c r="B13" s="29" t="s">
        <v>51</v>
      </c>
      <c r="C13" s="29" t="s">
        <v>52</v>
      </c>
      <c r="D13" s="29" t="s">
        <v>53</v>
      </c>
      <c r="E13" s="29" t="s">
        <v>54</v>
      </c>
      <c r="F13" s="29" t="s">
        <v>55</v>
      </c>
      <c r="G13" s="3"/>
      <c r="H13" s="3"/>
      <c r="I13" s="3"/>
      <c r="J13" s="3"/>
      <c r="K13" s="3"/>
      <c r="L13" s="3"/>
      <c r="M13" s="3"/>
      <c r="N13" s="3"/>
      <c r="O13" s="3"/>
      <c r="P13" s="3"/>
      <c r="Q13" s="3"/>
      <c r="R13" s="3"/>
      <c r="S13" s="3"/>
      <c r="T13" s="3"/>
      <c r="U13" s="3"/>
      <c r="V13" s="3"/>
      <c r="W13" s="3"/>
    </row>
    <row r="14" spans="1:23">
      <c r="A14" s="12" t="s">
        <v>56</v>
      </c>
      <c r="B14" s="12" t="s">
        <v>57</v>
      </c>
      <c r="C14" s="12"/>
      <c r="D14" s="12" t="s">
        <v>58</v>
      </c>
      <c r="E14" s="12"/>
      <c r="F14" s="12"/>
      <c r="G14" s="3"/>
      <c r="H14" s="3"/>
      <c r="I14" s="3"/>
      <c r="J14" s="3"/>
      <c r="K14" s="3"/>
      <c r="L14" s="3"/>
      <c r="M14" s="3"/>
      <c r="N14" s="3"/>
      <c r="O14" s="3"/>
      <c r="P14" s="3"/>
      <c r="Q14" s="3"/>
      <c r="R14" s="3"/>
      <c r="S14" s="3"/>
      <c r="T14" s="3"/>
      <c r="U14" s="3"/>
      <c r="V14" s="3"/>
      <c r="W14" s="3"/>
    </row>
    <row r="15" spans="1:23">
      <c r="A15" s="12" t="s">
        <v>59</v>
      </c>
      <c r="B15" s="12" t="s">
        <v>60</v>
      </c>
      <c r="C15" s="12"/>
      <c r="D15" s="12" t="s">
        <v>58</v>
      </c>
      <c r="E15" s="12"/>
      <c r="F15" s="12"/>
      <c r="G15" s="3"/>
      <c r="H15" s="3"/>
      <c r="I15" s="3"/>
      <c r="J15" s="3"/>
      <c r="K15" s="3"/>
      <c r="L15" s="3"/>
      <c r="M15" s="3"/>
      <c r="N15" s="3"/>
      <c r="O15" s="3"/>
      <c r="P15" s="3"/>
      <c r="Q15" s="3"/>
      <c r="R15" s="3"/>
      <c r="S15" s="3"/>
      <c r="T15" s="3"/>
      <c r="U15" s="3"/>
      <c r="V15" s="3"/>
      <c r="W15" s="3"/>
    </row>
    <row r="16" spans="1:23">
      <c r="A16" s="12" t="s">
        <v>59</v>
      </c>
      <c r="B16" s="12" t="s">
        <v>61</v>
      </c>
      <c r="C16" s="12"/>
      <c r="D16" s="12" t="s">
        <v>58</v>
      </c>
      <c r="E16" s="12"/>
      <c r="F16" s="12"/>
      <c r="G16" s="3"/>
      <c r="H16" s="3"/>
      <c r="I16" s="3"/>
      <c r="J16" s="3"/>
      <c r="K16" s="3"/>
      <c r="L16" s="3"/>
      <c r="M16" s="3"/>
      <c r="N16" s="3"/>
      <c r="O16" s="3"/>
      <c r="P16" s="3"/>
      <c r="Q16" s="3"/>
      <c r="R16" s="3"/>
      <c r="S16" s="3"/>
      <c r="T16" s="3"/>
      <c r="U16" s="3"/>
      <c r="V16" s="3"/>
      <c r="W16" s="3"/>
    </row>
    <row r="17" spans="1:23">
      <c r="A17" s="12" t="s">
        <v>59</v>
      </c>
      <c r="B17" s="12" t="s">
        <v>62</v>
      </c>
      <c r="C17" s="12"/>
      <c r="D17" s="12" t="s">
        <v>58</v>
      </c>
      <c r="E17" s="12"/>
      <c r="F17" s="12"/>
      <c r="G17" s="3"/>
      <c r="H17" s="3"/>
      <c r="I17" s="3"/>
      <c r="J17" s="3"/>
      <c r="K17" s="3"/>
      <c r="L17" s="3"/>
      <c r="M17" s="3"/>
      <c r="N17" s="3"/>
      <c r="O17" s="3"/>
      <c r="P17" s="3"/>
      <c r="Q17" s="3"/>
      <c r="R17" s="3"/>
      <c r="S17" s="3"/>
      <c r="T17" s="3"/>
      <c r="U17" s="3"/>
      <c r="V17" s="3"/>
      <c r="W17" s="3"/>
    </row>
    <row r="18" spans="1:23">
      <c r="A18" s="12" t="s">
        <v>59</v>
      </c>
      <c r="B18" s="12" t="s">
        <v>63</v>
      </c>
      <c r="C18" s="12"/>
      <c r="D18" s="12" t="s">
        <v>58</v>
      </c>
      <c r="E18" s="12"/>
      <c r="F18" s="12"/>
      <c r="G18" s="3"/>
      <c r="H18" s="3"/>
      <c r="I18" s="3"/>
      <c r="J18" s="3"/>
      <c r="K18" s="3"/>
      <c r="L18" s="3"/>
      <c r="M18" s="3"/>
      <c r="N18" s="3"/>
      <c r="O18" s="3"/>
      <c r="P18" s="3"/>
      <c r="Q18" s="3"/>
      <c r="R18" s="3"/>
      <c r="S18" s="3"/>
      <c r="T18" s="3"/>
      <c r="U18" s="3"/>
      <c r="V18" s="3"/>
      <c r="W18" s="3"/>
    </row>
    <row r="19" spans="1:23">
      <c r="A19" s="12" t="s">
        <v>59</v>
      </c>
      <c r="B19" s="12" t="s">
        <v>64</v>
      </c>
      <c r="C19" s="12"/>
      <c r="D19" s="12" t="s">
        <v>58</v>
      </c>
      <c r="E19" s="12"/>
      <c r="F19" s="12"/>
      <c r="G19" s="3"/>
      <c r="H19" s="3"/>
      <c r="I19" s="3"/>
      <c r="J19" s="3"/>
      <c r="K19" s="3"/>
      <c r="L19" s="3"/>
      <c r="M19" s="3"/>
      <c r="N19" s="3"/>
      <c r="O19" s="3"/>
      <c r="P19" s="3"/>
      <c r="Q19" s="3"/>
      <c r="R19" s="3"/>
      <c r="S19" s="3"/>
      <c r="T19" s="3"/>
      <c r="U19" s="3"/>
      <c r="V19" s="3"/>
      <c r="W19" s="3"/>
    </row>
    <row r="20" spans="1:23">
      <c r="A20" s="3"/>
      <c r="B20" s="3"/>
      <c r="C20" s="3"/>
      <c r="D20" s="3"/>
      <c r="E20" s="3"/>
      <c r="F20" s="3"/>
      <c r="G20" s="3"/>
      <c r="H20" s="3"/>
      <c r="I20" s="3"/>
      <c r="J20" s="3"/>
      <c r="K20" s="3"/>
      <c r="L20" s="3"/>
      <c r="M20" s="3"/>
      <c r="N20" s="3"/>
      <c r="O20" s="3"/>
      <c r="P20" s="3"/>
      <c r="Q20" s="3"/>
      <c r="R20" s="3"/>
      <c r="S20" s="3"/>
      <c r="T20" s="3"/>
      <c r="U20" s="3"/>
      <c r="V20" s="3"/>
      <c r="W20" s="3"/>
    </row>
    <row r="21" spans="1:23" ht="21.95" customHeight="1">
      <c r="A21" s="35" t="s">
        <v>65</v>
      </c>
      <c r="B21" s="35"/>
      <c r="C21" s="35"/>
      <c r="D21" s="35"/>
      <c r="E21" s="35"/>
      <c r="F21" s="35"/>
      <c r="G21" s="35"/>
      <c r="H21" s="35"/>
      <c r="I21" s="35"/>
      <c r="J21" s="35"/>
      <c r="K21" s="35"/>
      <c r="L21" s="35"/>
      <c r="M21" s="35"/>
      <c r="N21" s="35"/>
      <c r="O21" s="42"/>
      <c r="P21" s="42"/>
      <c r="Q21" s="42"/>
      <c r="R21" s="42"/>
      <c r="S21" s="42"/>
      <c r="T21" s="42"/>
      <c r="U21" s="42"/>
      <c r="V21" s="42"/>
      <c r="W21" s="42"/>
    </row>
    <row r="22" spans="1:23" ht="15">
      <c r="A22" s="29" t="s">
        <v>50</v>
      </c>
      <c r="B22" s="29" t="s">
        <v>66</v>
      </c>
      <c r="C22" s="29" t="s">
        <v>67</v>
      </c>
      <c r="D22" s="29" t="s">
        <v>68</v>
      </c>
      <c r="E22" s="29" t="s">
        <v>69</v>
      </c>
      <c r="F22" s="29" t="s">
        <v>70</v>
      </c>
      <c r="G22" s="29" t="s">
        <v>71</v>
      </c>
      <c r="H22" s="29" t="s">
        <v>72</v>
      </c>
      <c r="I22" s="29" t="s">
        <v>73</v>
      </c>
      <c r="J22" s="29" t="s">
        <v>74</v>
      </c>
      <c r="K22" s="29" t="s">
        <v>75</v>
      </c>
      <c r="L22" s="29" t="s">
        <v>76</v>
      </c>
      <c r="M22" s="29" t="s">
        <v>77</v>
      </c>
      <c r="N22" s="29" t="s">
        <v>55</v>
      </c>
      <c r="O22" s="3"/>
      <c r="P22" s="3"/>
      <c r="Q22" s="3"/>
      <c r="R22" s="3"/>
      <c r="S22" s="3"/>
      <c r="T22" s="3"/>
      <c r="U22" s="3"/>
      <c r="V22" s="3"/>
      <c r="W22" s="3"/>
    </row>
    <row r="23" spans="1:23">
      <c r="A23" s="12" t="s">
        <v>56</v>
      </c>
      <c r="B23" s="12" t="s">
        <v>78</v>
      </c>
      <c r="C23" s="12"/>
      <c r="D23" s="12"/>
      <c r="E23" s="9"/>
      <c r="F23" s="9"/>
      <c r="G23" s="12"/>
      <c r="H23" s="13"/>
      <c r="I23" s="13"/>
      <c r="J23" s="12"/>
      <c r="K23" s="12"/>
      <c r="L23" s="12" t="s">
        <v>79</v>
      </c>
      <c r="M23" s="12" t="s">
        <v>59</v>
      </c>
      <c r="N23" s="12"/>
      <c r="O23" s="3"/>
      <c r="P23" s="3"/>
      <c r="Q23" s="3"/>
      <c r="R23" s="3"/>
      <c r="S23" s="3"/>
      <c r="T23" s="3"/>
      <c r="U23" s="3"/>
      <c r="V23" s="3"/>
      <c r="W23" s="3"/>
    </row>
    <row r="24" spans="1:23">
      <c r="A24" s="12" t="s">
        <v>59</v>
      </c>
      <c r="B24" s="12" t="s">
        <v>80</v>
      </c>
      <c r="C24" s="12"/>
      <c r="D24" s="12"/>
      <c r="E24" s="9"/>
      <c r="F24" s="9"/>
      <c r="G24" s="12"/>
      <c r="H24" s="13"/>
      <c r="I24" s="13"/>
      <c r="J24" s="12"/>
      <c r="K24" s="12"/>
      <c r="L24" s="12" t="s">
        <v>79</v>
      </c>
      <c r="M24" s="12" t="s">
        <v>59</v>
      </c>
      <c r="N24" s="12"/>
      <c r="O24" s="3"/>
      <c r="P24" s="3"/>
      <c r="Q24" s="3"/>
      <c r="R24" s="3"/>
      <c r="S24" s="3"/>
      <c r="T24" s="3"/>
      <c r="U24" s="3"/>
      <c r="V24" s="3"/>
      <c r="W24" s="3"/>
    </row>
    <row r="25" spans="1:23">
      <c r="A25" s="12" t="s">
        <v>59</v>
      </c>
      <c r="B25" s="12" t="s">
        <v>81</v>
      </c>
      <c r="C25" s="12"/>
      <c r="D25" s="12"/>
      <c r="E25" s="9"/>
      <c r="F25" s="9"/>
      <c r="G25" s="12"/>
      <c r="H25" s="13"/>
      <c r="I25" s="13"/>
      <c r="J25" s="12"/>
      <c r="K25" s="12"/>
      <c r="L25" s="12" t="s">
        <v>79</v>
      </c>
      <c r="M25" s="12" t="s">
        <v>59</v>
      </c>
      <c r="N25" s="12"/>
      <c r="O25" s="3"/>
      <c r="P25" s="3"/>
      <c r="Q25" s="3"/>
      <c r="R25" s="3"/>
      <c r="S25" s="3"/>
      <c r="T25" s="3"/>
      <c r="U25" s="3"/>
      <c r="V25" s="3"/>
      <c r="W25" s="3"/>
    </row>
    <row r="26" spans="1:23">
      <c r="A26" s="12" t="s">
        <v>59</v>
      </c>
      <c r="B26" s="12" t="s">
        <v>82</v>
      </c>
      <c r="C26" s="12"/>
      <c r="D26" s="12"/>
      <c r="E26" s="9"/>
      <c r="F26" s="9"/>
      <c r="G26" s="12"/>
      <c r="H26" s="13"/>
      <c r="I26" s="13"/>
      <c r="J26" s="12"/>
      <c r="K26" s="12"/>
      <c r="L26" s="12" t="s">
        <v>79</v>
      </c>
      <c r="M26" s="12" t="s">
        <v>59</v>
      </c>
      <c r="N26" s="12"/>
      <c r="O26" s="3"/>
      <c r="P26" s="3"/>
      <c r="Q26" s="3"/>
      <c r="R26" s="3"/>
      <c r="S26" s="3"/>
      <c r="T26" s="3"/>
      <c r="U26" s="3"/>
      <c r="V26" s="3"/>
      <c r="W26" s="3"/>
    </row>
    <row r="27" spans="1:23">
      <c r="A27" s="12" t="s">
        <v>59</v>
      </c>
      <c r="B27" s="12" t="s">
        <v>83</v>
      </c>
      <c r="C27" s="12"/>
      <c r="D27" s="12"/>
      <c r="E27" s="9"/>
      <c r="F27" s="9"/>
      <c r="G27" s="12"/>
      <c r="H27" s="13"/>
      <c r="I27" s="13"/>
      <c r="J27" s="12"/>
      <c r="K27" s="12"/>
      <c r="L27" s="12" t="s">
        <v>79</v>
      </c>
      <c r="M27" s="12" t="s">
        <v>59</v>
      </c>
      <c r="N27" s="12"/>
      <c r="O27" s="3"/>
      <c r="P27" s="3"/>
      <c r="Q27" s="3"/>
      <c r="R27" s="3"/>
      <c r="S27" s="3"/>
      <c r="T27" s="3"/>
      <c r="U27" s="3"/>
      <c r="V27" s="3"/>
      <c r="W27" s="3"/>
    </row>
    <row r="28" spans="1:23">
      <c r="A28" s="12" t="s">
        <v>59</v>
      </c>
      <c r="B28" s="12" t="s">
        <v>84</v>
      </c>
      <c r="C28" s="12"/>
      <c r="D28" s="12"/>
      <c r="E28" s="9"/>
      <c r="F28" s="9"/>
      <c r="G28" s="12"/>
      <c r="H28" s="13"/>
      <c r="I28" s="13"/>
      <c r="J28" s="12"/>
      <c r="K28" s="12"/>
      <c r="L28" s="12" t="s">
        <v>79</v>
      </c>
      <c r="M28" s="12" t="s">
        <v>59</v>
      </c>
      <c r="N28" s="12"/>
      <c r="O28" s="3"/>
      <c r="P28" s="3"/>
      <c r="Q28" s="3"/>
      <c r="R28" s="3"/>
      <c r="S28" s="3"/>
      <c r="T28" s="3"/>
      <c r="U28" s="3"/>
      <c r="V28" s="3"/>
      <c r="W28" s="3"/>
    </row>
    <row r="29" spans="1:23">
      <c r="A29" s="12" t="s">
        <v>59</v>
      </c>
      <c r="B29" s="12" t="s">
        <v>85</v>
      </c>
      <c r="C29" s="12"/>
      <c r="D29" s="12"/>
      <c r="E29" s="9"/>
      <c r="F29" s="9"/>
      <c r="G29" s="12"/>
      <c r="H29" s="13"/>
      <c r="I29" s="13"/>
      <c r="J29" s="12"/>
      <c r="K29" s="12"/>
      <c r="L29" s="12" t="s">
        <v>79</v>
      </c>
      <c r="M29" s="12" t="s">
        <v>59</v>
      </c>
      <c r="N29" s="12"/>
      <c r="O29" s="3"/>
      <c r="P29" s="3"/>
      <c r="Q29" s="3"/>
      <c r="R29" s="3"/>
      <c r="S29" s="3"/>
      <c r="T29" s="3"/>
      <c r="U29" s="3"/>
      <c r="V29" s="3"/>
      <c r="W29" s="3"/>
    </row>
    <row r="30" spans="1:23">
      <c r="A30" s="12" t="s">
        <v>59</v>
      </c>
      <c r="B30" s="12" t="s">
        <v>86</v>
      </c>
      <c r="C30" s="12"/>
      <c r="D30" s="12"/>
      <c r="E30" s="9"/>
      <c r="F30" s="9"/>
      <c r="G30" s="12"/>
      <c r="H30" s="13"/>
      <c r="I30" s="13"/>
      <c r="J30" s="12"/>
      <c r="K30" s="12"/>
      <c r="L30" s="12" t="s">
        <v>79</v>
      </c>
      <c r="M30" s="12" t="s">
        <v>59</v>
      </c>
      <c r="N30" s="12"/>
      <c r="O30" s="3"/>
      <c r="P30" s="3"/>
      <c r="Q30" s="3"/>
      <c r="R30" s="3"/>
      <c r="S30" s="3"/>
      <c r="T30" s="3"/>
      <c r="U30" s="3"/>
      <c r="V30" s="3"/>
      <c r="W30" s="3"/>
    </row>
    <row r="31" spans="1:23">
      <c r="A31" s="12" t="s">
        <v>59</v>
      </c>
      <c r="B31" s="12" t="s">
        <v>87</v>
      </c>
      <c r="C31" s="12"/>
      <c r="D31" s="12"/>
      <c r="E31" s="9"/>
      <c r="F31" s="9"/>
      <c r="G31" s="12"/>
      <c r="H31" s="13"/>
      <c r="I31" s="13"/>
      <c r="J31" s="12"/>
      <c r="K31" s="12"/>
      <c r="L31" s="12" t="s">
        <v>79</v>
      </c>
      <c r="M31" s="12" t="s">
        <v>59</v>
      </c>
      <c r="N31" s="12"/>
      <c r="O31" s="3"/>
      <c r="P31" s="3"/>
      <c r="Q31" s="3"/>
      <c r="R31" s="3"/>
      <c r="S31" s="3"/>
      <c r="T31" s="3"/>
      <c r="U31" s="3"/>
      <c r="V31" s="3"/>
      <c r="W31" s="3"/>
    </row>
    <row r="32" spans="1:23">
      <c r="A32" s="12" t="s">
        <v>59</v>
      </c>
      <c r="B32" s="12" t="s">
        <v>88</v>
      </c>
      <c r="C32" s="12"/>
      <c r="D32" s="12"/>
      <c r="E32" s="9"/>
      <c r="F32" s="9"/>
      <c r="G32" s="12"/>
      <c r="H32" s="13"/>
      <c r="I32" s="13"/>
      <c r="J32" s="12"/>
      <c r="K32" s="12"/>
      <c r="L32" s="12" t="s">
        <v>79</v>
      </c>
      <c r="M32" s="12" t="s">
        <v>59</v>
      </c>
      <c r="N32" s="12"/>
      <c r="O32" s="3"/>
      <c r="P32" s="3"/>
      <c r="Q32" s="3"/>
      <c r="R32" s="3"/>
      <c r="S32" s="3"/>
      <c r="T32" s="3"/>
      <c r="U32" s="3"/>
      <c r="V32" s="3"/>
      <c r="W32" s="3"/>
    </row>
    <row r="33" spans="1:23">
      <c r="A33" s="3"/>
      <c r="B33" s="3"/>
      <c r="C33" s="3"/>
      <c r="D33" s="3"/>
      <c r="E33" s="3"/>
      <c r="F33" s="3"/>
      <c r="G33" s="3"/>
      <c r="H33" s="3"/>
      <c r="I33" s="3"/>
      <c r="J33" s="3"/>
      <c r="K33" s="3"/>
      <c r="L33" s="3"/>
      <c r="M33" s="3"/>
      <c r="N33" s="3"/>
      <c r="O33" s="3"/>
      <c r="P33" s="3"/>
      <c r="Q33" s="3"/>
      <c r="R33" s="3"/>
      <c r="S33" s="3"/>
      <c r="T33" s="3"/>
      <c r="U33" s="3"/>
      <c r="V33" s="3"/>
      <c r="W33" s="3"/>
    </row>
    <row r="34" spans="1:23" ht="21.95" customHeight="1">
      <c r="A34" s="42"/>
      <c r="B34" s="42"/>
      <c r="C34" s="42"/>
      <c r="D34" s="42"/>
      <c r="E34" s="42"/>
      <c r="F34" s="42"/>
      <c r="G34" s="42"/>
      <c r="H34" s="42"/>
      <c r="I34" s="42"/>
      <c r="J34" s="42"/>
      <c r="K34" s="42"/>
      <c r="L34" s="42"/>
      <c r="M34" s="42"/>
      <c r="N34" s="42"/>
      <c r="O34" s="42"/>
      <c r="P34" s="35" t="s">
        <v>89</v>
      </c>
      <c r="Q34" s="35"/>
      <c r="R34" s="35"/>
      <c r="S34" s="35"/>
      <c r="T34" s="35"/>
      <c r="U34" s="35"/>
      <c r="V34" s="35"/>
      <c r="W34" s="35"/>
    </row>
    <row r="35" spans="1:23" ht="15">
      <c r="A35" s="3"/>
      <c r="B35" s="3"/>
      <c r="C35" s="3"/>
      <c r="D35" s="3"/>
      <c r="E35" s="3"/>
      <c r="F35" s="3"/>
      <c r="G35" s="3"/>
      <c r="H35" s="3"/>
      <c r="I35" s="3"/>
      <c r="J35" s="3"/>
      <c r="K35" s="3"/>
      <c r="L35" s="3"/>
      <c r="M35" s="3"/>
      <c r="N35" s="3"/>
      <c r="O35" s="3"/>
      <c r="P35" s="29" t="s">
        <v>66</v>
      </c>
      <c r="Q35" s="38" t="str">
        <f>IF(A14="Yes",B14,"")</f>
        <v>O01</v>
      </c>
      <c r="R35" s="38" t="str">
        <f>IF(A15="Yes",B15,"")</f>
        <v/>
      </c>
      <c r="S35" s="38" t="str">
        <f>IF(A16="Yes",B16,"")</f>
        <v/>
      </c>
      <c r="T35" s="38" t="str">
        <f>IF(A17="Yes",B17,"")</f>
        <v/>
      </c>
      <c r="U35" s="38" t="str">
        <f>IF(A18="Yes",B18,"")</f>
        <v/>
      </c>
      <c r="V35" s="38" t="str">
        <f>IF(A19="Yes",B19,"")</f>
        <v/>
      </c>
      <c r="W35" s="29" t="s">
        <v>90</v>
      </c>
    </row>
    <row r="36" spans="1:23">
      <c r="A36" s="3"/>
      <c r="B36" s="3"/>
      <c r="C36" s="3"/>
      <c r="D36" s="3"/>
      <c r="E36" s="3"/>
      <c r="F36" s="3"/>
      <c r="G36" s="3"/>
      <c r="H36" s="3"/>
      <c r="I36" s="3"/>
      <c r="J36" s="3"/>
      <c r="K36" s="3"/>
      <c r="L36" s="3"/>
      <c r="M36" s="3"/>
      <c r="N36" s="3"/>
      <c r="O36" s="3"/>
      <c r="P36" s="15" t="str">
        <f t="shared" ref="P36:P45" si="0">IF(A23="Yes",B23,"")</f>
        <v>P01</v>
      </c>
      <c r="Q36" s="14">
        <v>1</v>
      </c>
      <c r="R36" s="14"/>
      <c r="S36" s="14"/>
      <c r="T36" s="14"/>
      <c r="U36" s="14"/>
      <c r="V36" s="14"/>
      <c r="W36" s="39">
        <f t="shared" ref="W36:W45" si="1">IF(A23="Yes",SUM(Q36:V36),"")</f>
        <v>1</v>
      </c>
    </row>
    <row r="37" spans="1:23">
      <c r="A37" s="3"/>
      <c r="B37" s="3"/>
      <c r="C37" s="3"/>
      <c r="D37" s="3"/>
      <c r="E37" s="3"/>
      <c r="F37" s="3"/>
      <c r="G37" s="3"/>
      <c r="H37" s="3"/>
      <c r="I37" s="3"/>
      <c r="J37" s="3"/>
      <c r="K37" s="3"/>
      <c r="L37" s="3"/>
      <c r="M37" s="3"/>
      <c r="N37" s="3"/>
      <c r="O37" s="3"/>
      <c r="P37" s="15" t="str">
        <f t="shared" si="0"/>
        <v/>
      </c>
      <c r="Q37" s="14"/>
      <c r="R37" s="14"/>
      <c r="S37" s="14"/>
      <c r="T37" s="14"/>
      <c r="U37" s="14"/>
      <c r="V37" s="14"/>
      <c r="W37" s="39" t="str">
        <f t="shared" si="1"/>
        <v/>
      </c>
    </row>
    <row r="38" spans="1:23">
      <c r="A38" s="3"/>
      <c r="B38" s="3"/>
      <c r="C38" s="3"/>
      <c r="D38" s="3"/>
      <c r="E38" s="3"/>
      <c r="F38" s="3"/>
      <c r="G38" s="3"/>
      <c r="H38" s="3"/>
      <c r="I38" s="3"/>
      <c r="J38" s="3"/>
      <c r="K38" s="3"/>
      <c r="L38" s="3"/>
      <c r="M38" s="3"/>
      <c r="N38" s="3"/>
      <c r="O38" s="3"/>
      <c r="P38" s="15" t="str">
        <f t="shared" si="0"/>
        <v/>
      </c>
      <c r="Q38" s="14"/>
      <c r="R38" s="14"/>
      <c r="S38" s="14"/>
      <c r="T38" s="14"/>
      <c r="U38" s="14"/>
      <c r="V38" s="14"/>
      <c r="W38" s="39" t="str">
        <f t="shared" si="1"/>
        <v/>
      </c>
    </row>
    <row r="39" spans="1:23">
      <c r="A39" s="3"/>
      <c r="B39" s="3"/>
      <c r="C39" s="3"/>
      <c r="D39" s="3"/>
      <c r="E39" s="3"/>
      <c r="F39" s="3"/>
      <c r="G39" s="3"/>
      <c r="H39" s="3"/>
      <c r="I39" s="3"/>
      <c r="J39" s="3"/>
      <c r="K39" s="3"/>
      <c r="L39" s="3"/>
      <c r="M39" s="3"/>
      <c r="N39" s="3"/>
      <c r="O39" s="3"/>
      <c r="P39" s="15" t="str">
        <f t="shared" si="0"/>
        <v/>
      </c>
      <c r="Q39" s="14"/>
      <c r="R39" s="14"/>
      <c r="S39" s="14"/>
      <c r="T39" s="14"/>
      <c r="U39" s="14"/>
      <c r="V39" s="14"/>
      <c r="W39" s="39" t="str">
        <f t="shared" si="1"/>
        <v/>
      </c>
    </row>
    <row r="40" spans="1:23">
      <c r="A40" s="3"/>
      <c r="B40" s="3"/>
      <c r="C40" s="3"/>
      <c r="D40" s="3"/>
      <c r="E40" s="3"/>
      <c r="F40" s="3"/>
      <c r="G40" s="3"/>
      <c r="H40" s="3"/>
      <c r="I40" s="3"/>
      <c r="J40" s="3"/>
      <c r="K40" s="3"/>
      <c r="L40" s="3"/>
      <c r="M40" s="3"/>
      <c r="N40" s="3"/>
      <c r="O40" s="3"/>
      <c r="P40" s="15" t="str">
        <f t="shared" si="0"/>
        <v/>
      </c>
      <c r="Q40" s="14"/>
      <c r="R40" s="14"/>
      <c r="S40" s="14"/>
      <c r="T40" s="14"/>
      <c r="U40" s="14"/>
      <c r="V40" s="14"/>
      <c r="W40" s="39" t="str">
        <f t="shared" si="1"/>
        <v/>
      </c>
    </row>
    <row r="41" spans="1:23">
      <c r="A41" s="3"/>
      <c r="B41" s="3"/>
      <c r="C41" s="3"/>
      <c r="D41" s="3"/>
      <c r="E41" s="3"/>
      <c r="F41" s="3"/>
      <c r="G41" s="3"/>
      <c r="H41" s="3"/>
      <c r="I41" s="3"/>
      <c r="J41" s="3"/>
      <c r="K41" s="3"/>
      <c r="L41" s="3"/>
      <c r="M41" s="3"/>
      <c r="N41" s="3"/>
      <c r="O41" s="3"/>
      <c r="P41" s="15" t="str">
        <f t="shared" si="0"/>
        <v/>
      </c>
      <c r="Q41" s="14"/>
      <c r="R41" s="14"/>
      <c r="S41" s="14"/>
      <c r="T41" s="14"/>
      <c r="U41" s="14"/>
      <c r="V41" s="14"/>
      <c r="W41" s="39" t="str">
        <f t="shared" si="1"/>
        <v/>
      </c>
    </row>
    <row r="42" spans="1:23">
      <c r="A42" s="3"/>
      <c r="B42" s="3"/>
      <c r="C42" s="3"/>
      <c r="D42" s="3"/>
      <c r="E42" s="3"/>
      <c r="F42" s="3"/>
      <c r="G42" s="3"/>
      <c r="H42" s="3"/>
      <c r="I42" s="3"/>
      <c r="J42" s="3"/>
      <c r="K42" s="3"/>
      <c r="L42" s="3"/>
      <c r="M42" s="3"/>
      <c r="N42" s="3"/>
      <c r="O42" s="3"/>
      <c r="P42" s="15" t="str">
        <f t="shared" si="0"/>
        <v/>
      </c>
      <c r="Q42" s="14"/>
      <c r="R42" s="14"/>
      <c r="S42" s="14"/>
      <c r="T42" s="14"/>
      <c r="U42" s="14"/>
      <c r="V42" s="14"/>
      <c r="W42" s="39" t="str">
        <f t="shared" si="1"/>
        <v/>
      </c>
    </row>
    <row r="43" spans="1:23">
      <c r="A43" s="3"/>
      <c r="B43" s="3"/>
      <c r="C43" s="3"/>
      <c r="D43" s="3"/>
      <c r="E43" s="3"/>
      <c r="F43" s="3"/>
      <c r="G43" s="3"/>
      <c r="H43" s="3"/>
      <c r="I43" s="3"/>
      <c r="J43" s="3"/>
      <c r="K43" s="3"/>
      <c r="L43" s="3"/>
      <c r="M43" s="3"/>
      <c r="N43" s="3"/>
      <c r="O43" s="3"/>
      <c r="P43" s="15" t="str">
        <f t="shared" si="0"/>
        <v/>
      </c>
      <c r="Q43" s="14"/>
      <c r="R43" s="14"/>
      <c r="S43" s="14"/>
      <c r="T43" s="14"/>
      <c r="U43" s="14"/>
      <c r="V43" s="14"/>
      <c r="W43" s="39" t="str">
        <f t="shared" si="1"/>
        <v/>
      </c>
    </row>
    <row r="44" spans="1:23">
      <c r="A44" s="3"/>
      <c r="B44" s="3"/>
      <c r="C44" s="3"/>
      <c r="D44" s="3"/>
      <c r="E44" s="3"/>
      <c r="F44" s="3"/>
      <c r="G44" s="3"/>
      <c r="H44" s="3"/>
      <c r="I44" s="3"/>
      <c r="J44" s="3"/>
      <c r="K44" s="3"/>
      <c r="L44" s="3"/>
      <c r="M44" s="3"/>
      <c r="N44" s="3"/>
      <c r="O44" s="3"/>
      <c r="P44" s="15" t="str">
        <f t="shared" si="0"/>
        <v/>
      </c>
      <c r="Q44" s="14"/>
      <c r="R44" s="14"/>
      <c r="S44" s="14"/>
      <c r="T44" s="14"/>
      <c r="U44" s="14"/>
      <c r="V44" s="14"/>
      <c r="W44" s="39" t="str">
        <f t="shared" si="1"/>
        <v/>
      </c>
    </row>
    <row r="45" spans="1:23">
      <c r="A45" s="3"/>
      <c r="B45" s="3"/>
      <c r="C45" s="3"/>
      <c r="D45" s="3"/>
      <c r="E45" s="3"/>
      <c r="F45" s="3"/>
      <c r="G45" s="3"/>
      <c r="H45" s="3"/>
      <c r="I45" s="3"/>
      <c r="J45" s="3"/>
      <c r="K45" s="3"/>
      <c r="L45" s="3"/>
      <c r="M45" s="3"/>
      <c r="N45" s="3"/>
      <c r="O45" s="3"/>
      <c r="P45" s="15" t="str">
        <f t="shared" si="0"/>
        <v/>
      </c>
      <c r="Q45" s="14"/>
      <c r="R45" s="14"/>
      <c r="S45" s="14"/>
      <c r="T45" s="14"/>
      <c r="U45" s="14"/>
      <c r="V45" s="14"/>
      <c r="W45" s="39" t="str">
        <f t="shared" si="1"/>
        <v/>
      </c>
    </row>
  </sheetData>
  <sheetProtection sheet="1" objects="1" scenarios="1" sort="0" autoFilter="0"/>
  <mergeCells count="5">
    <mergeCell ref="A1:W1"/>
    <mergeCell ref="A3:H3"/>
    <mergeCell ref="A12:F12"/>
    <mergeCell ref="A21:N21"/>
    <mergeCell ref="P34:W34"/>
  </mergeCells>
  <conditionalFormatting sqref="W36:W45">
    <cfRule type="expression" dxfId="242" priority="1">
      <formula>AND($P36&lt;&gt;"",$W36&lt;&gt;1)</formula>
    </cfRule>
  </conditionalFormatting>
  <pageMargins left="0.7" right="0.7" top="0.75" bottom="0.75" header="0.3" footer="0.3"/>
  <extLst>
    <ext xmlns:x14="http://schemas.microsoft.com/office/spreadsheetml/2009/9/main" uri="{CCE6A557-97BC-4b89-ADB6-D9C93CAAB3DF}">
      <x14:dataValidations xmlns:xm="http://schemas.microsoft.com/office/excel/2006/main" count="3">
        <x14:dataValidation type="list" xr:uid="{00000000-0002-0000-0100-000000000000}">
          <x14:formula1>
            <xm:f>'99_Lists'!$B$4:$B$5</xm:f>
          </x14:formula1>
          <xm:sqref>B9</xm:sqref>
        </x14:dataValidation>
        <x14:dataValidation type="list" xr:uid="{00000000-0002-0000-0100-000001000000}">
          <x14:formula1>
            <xm:f>'99_Lists'!$A$4:$A$5</xm:f>
          </x14:formula1>
          <xm:sqref>A14:A19 A23:A32</xm:sqref>
        </x14:dataValidation>
        <x14:dataValidation type="list" xr:uid="{00000000-0002-0000-0100-000002000000}">
          <x14:formula1>
            <xm:f>'99_Lists'!$C$4:$C$8</xm:f>
          </x14:formula1>
          <xm:sqref>D14:D19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35"/>
  <sheetViews>
    <sheetView workbookViewId="0">
      <selection sqref="A1:N1"/>
    </sheetView>
  </sheetViews>
  <sheetFormatPr defaultRowHeight="14.25"/>
  <cols>
    <col min="1" max="1" width="22.5" customWidth="1"/>
    <col min="2" max="4" width="15.875" customWidth="1"/>
    <col min="5" max="5" width="26.625" customWidth="1"/>
    <col min="6" max="14" width="15.875" customWidth="1"/>
  </cols>
  <sheetData>
    <row r="1" spans="1:14" ht="30" customHeight="1">
      <c r="A1" s="2" t="s">
        <v>91</v>
      </c>
      <c r="B1" s="2"/>
      <c r="C1" s="2"/>
      <c r="D1" s="2"/>
      <c r="E1" s="2"/>
      <c r="F1" s="2"/>
      <c r="G1" s="2"/>
      <c r="H1" s="2"/>
      <c r="I1" s="2"/>
      <c r="J1" s="2"/>
      <c r="K1" s="2"/>
      <c r="L1" s="2"/>
      <c r="M1" s="2"/>
      <c r="N1" s="2"/>
    </row>
    <row r="2" spans="1:14">
      <c r="A2" s="3"/>
      <c r="B2" s="3"/>
      <c r="C2" s="3"/>
      <c r="D2" s="3"/>
      <c r="E2" s="3"/>
      <c r="F2" s="3"/>
      <c r="G2" s="3"/>
      <c r="H2" s="3"/>
      <c r="I2" s="3"/>
      <c r="J2" s="3"/>
      <c r="K2" s="3"/>
      <c r="L2" s="3"/>
      <c r="M2" s="3"/>
      <c r="N2" s="3"/>
    </row>
    <row r="3" spans="1:14">
      <c r="A3" s="4" t="s">
        <v>92</v>
      </c>
      <c r="B3" s="4"/>
      <c r="C3" s="4"/>
      <c r="D3" s="4"/>
      <c r="E3" s="4"/>
      <c r="F3" s="4"/>
      <c r="G3" s="4"/>
      <c r="H3" s="4"/>
      <c r="I3" s="4"/>
      <c r="J3" s="4"/>
      <c r="K3" s="4"/>
      <c r="L3" s="4"/>
      <c r="M3" s="4"/>
      <c r="N3" s="4"/>
    </row>
    <row r="4" spans="1:14">
      <c r="A4" s="3"/>
      <c r="B4" s="3"/>
      <c r="C4" s="3"/>
      <c r="D4" s="3"/>
      <c r="E4" s="3"/>
      <c r="F4" s="3"/>
      <c r="G4" s="3"/>
      <c r="H4" s="3"/>
      <c r="I4" s="3"/>
      <c r="J4" s="3"/>
      <c r="K4" s="3"/>
      <c r="L4" s="3"/>
      <c r="M4" s="3"/>
      <c r="N4" s="3"/>
    </row>
    <row r="5" spans="1:14" ht="21.95" customHeight="1">
      <c r="A5" s="35" t="s">
        <v>93</v>
      </c>
      <c r="B5" s="35"/>
      <c r="C5" s="35"/>
      <c r="D5" s="35"/>
      <c r="E5" s="35" t="s">
        <v>94</v>
      </c>
      <c r="F5" s="35"/>
      <c r="G5" s="35"/>
      <c r="H5" s="35"/>
      <c r="I5" s="42"/>
      <c r="J5" s="42"/>
      <c r="K5" s="42"/>
      <c r="L5" s="42"/>
      <c r="M5" s="42"/>
      <c r="N5" s="42"/>
    </row>
    <row r="6" spans="1:14" ht="15">
      <c r="A6" s="44" t="s">
        <v>95</v>
      </c>
      <c r="B6" s="49" t="str">
        <f>'01_Setup'!B6</f>
        <v>2026-27</v>
      </c>
      <c r="C6" s="3"/>
      <c r="D6" s="3"/>
      <c r="E6" s="44" t="s">
        <v>96</v>
      </c>
      <c r="F6" s="50">
        <f>COUNTIF('03_Transactions'!AB7:AB756,"Unknown property")</f>
        <v>0</v>
      </c>
      <c r="G6" s="3"/>
      <c r="H6" s="3"/>
      <c r="I6" s="3"/>
      <c r="J6" s="3"/>
      <c r="K6" s="3"/>
      <c r="L6" s="3"/>
      <c r="M6" s="3"/>
      <c r="N6" s="3"/>
    </row>
    <row r="7" spans="1:14" ht="15">
      <c r="A7" s="44" t="s">
        <v>97</v>
      </c>
      <c r="B7" s="49">
        <f>COUNTIF('01_Setup'!A23:A32,"Yes")</f>
        <v>1</v>
      </c>
      <c r="C7" s="3"/>
      <c r="D7" s="3"/>
      <c r="E7" s="44" t="s">
        <v>98</v>
      </c>
      <c r="F7" s="50">
        <f>COUNTIF('03_Transactions'!AC7:AC756,"Missing document ref")</f>
        <v>0</v>
      </c>
      <c r="G7" s="3"/>
      <c r="H7" s="3"/>
      <c r="I7" s="3"/>
      <c r="J7" s="3"/>
      <c r="K7" s="3"/>
      <c r="L7" s="3"/>
      <c r="M7" s="3"/>
      <c r="N7" s="3"/>
    </row>
    <row r="8" spans="1:14" ht="15">
      <c r="A8" s="44" t="s">
        <v>99</v>
      </c>
      <c r="B8" s="49">
        <f>COUNTIF('01_Setup'!A14:A19,"Yes")</f>
        <v>1</v>
      </c>
      <c r="C8" s="3"/>
      <c r="D8" s="3"/>
      <c r="E8" s="44" t="s">
        <v>100</v>
      </c>
      <c r="F8" s="50">
        <f>COUNTIF('03_Transactions'!AD7:AD756,"Possible duplicate")</f>
        <v>0</v>
      </c>
      <c r="G8" s="3"/>
      <c r="H8" s="3"/>
      <c r="I8" s="3"/>
      <c r="J8" s="3"/>
      <c r="K8" s="3"/>
      <c r="L8" s="3"/>
      <c r="M8" s="3"/>
      <c r="N8" s="3"/>
    </row>
    <row r="9" spans="1:14" ht="15">
      <c r="A9" s="44" t="s">
        <v>101</v>
      </c>
      <c r="B9" s="16">
        <f>'14_Annual_Summary'!E17</f>
        <v>0</v>
      </c>
      <c r="C9" s="3"/>
      <c r="D9" s="3"/>
      <c r="E9" s="44" t="s">
        <v>102</v>
      </c>
      <c r="F9" s="50">
        <f>COUNTIF('03_Transactions'!Y7:Y756,"No")</f>
        <v>0</v>
      </c>
      <c r="G9" s="3"/>
      <c r="H9" s="3"/>
      <c r="I9" s="3"/>
      <c r="J9" s="3"/>
      <c r="K9" s="3"/>
      <c r="L9" s="3"/>
      <c r="M9" s="3"/>
      <c r="N9" s="3"/>
    </row>
    <row r="10" spans="1:14" ht="15">
      <c r="A10" s="44" t="s">
        <v>103</v>
      </c>
      <c r="B10" s="16">
        <f>'14_Annual_Summary'!N17</f>
        <v>0</v>
      </c>
      <c r="C10" s="3"/>
      <c r="D10" s="3"/>
      <c r="E10" s="44" t="s">
        <v>104</v>
      </c>
      <c r="F10" s="50">
        <f>COUNTIF('03_Transactions'!Z7:Z756,"Pending")+COUNTIF('03_Transactions'!Z7:Z756,"Query")</f>
        <v>0</v>
      </c>
      <c r="G10" s="3"/>
      <c r="H10" s="3"/>
      <c r="I10" s="3"/>
      <c r="J10" s="3"/>
      <c r="K10" s="3"/>
      <c r="L10" s="3"/>
      <c r="M10" s="3"/>
      <c r="N10" s="3"/>
    </row>
    <row r="11" spans="1:14" ht="15">
      <c r="A11" s="44" t="s">
        <v>105</v>
      </c>
      <c r="B11" s="16">
        <f>'14_Annual_Summary'!O17</f>
        <v>0</v>
      </c>
      <c r="C11" s="3"/>
      <c r="D11" s="3"/>
      <c r="E11" s="44" t="s">
        <v>106</v>
      </c>
      <c r="F11" s="50">
        <f>COUNTIFS('01_Setup'!A23:A32,"Yes",'01_Setup'!W36:W45,"&lt;&gt;1")</f>
        <v>0</v>
      </c>
      <c r="G11" s="3"/>
      <c r="H11" s="3"/>
      <c r="I11" s="3"/>
      <c r="J11" s="3"/>
      <c r="K11" s="3"/>
      <c r="L11" s="3"/>
      <c r="M11" s="3"/>
      <c r="N11" s="3"/>
    </row>
    <row r="12" spans="1:14" ht="15">
      <c r="A12" s="44" t="s">
        <v>107</v>
      </c>
      <c r="B12" s="16">
        <f>'14_Annual_Summary'!R17</f>
        <v>0</v>
      </c>
      <c r="C12" s="3"/>
      <c r="D12" s="3"/>
      <c r="E12" s="44" t="s">
        <v>108</v>
      </c>
      <c r="F12" s="50">
        <f>COUNTIFS('06_Agent_Control'!B7:B106,"&lt;&gt;",'06_Agent_Control'!M7:M106,"&gt;0.01")+COUNTIFS('06_Agent_Control'!B7:B106,"&lt;&gt;",'06_Agent_Control'!M7:M106,"&lt;-0.01")</f>
        <v>0</v>
      </c>
      <c r="G12" s="3"/>
      <c r="H12" s="3"/>
      <c r="I12" s="3"/>
      <c r="J12" s="3"/>
      <c r="K12" s="3"/>
      <c r="L12" s="3"/>
      <c r="M12" s="3"/>
      <c r="N12" s="3"/>
    </row>
    <row r="13" spans="1:14" ht="15">
      <c r="A13" s="44" t="s">
        <v>109</v>
      </c>
      <c r="B13" s="16">
        <f>'14_Annual_Summary'!T17</f>
        <v>0</v>
      </c>
      <c r="C13" s="3"/>
      <c r="D13" s="3"/>
      <c r="E13" s="44" t="s">
        <v>110</v>
      </c>
      <c r="F13" s="50">
        <f>COUNTIFS('07_Bank_Reconciliation'!B7:B106,"&lt;&gt;",'07_Bank_Reconciliation'!J7:J106,"&gt;0.01")+COUNTIFS('07_Bank_Reconciliation'!B7:B106,"&lt;&gt;",'07_Bank_Reconciliation'!J7:J106,"&lt;-0.01")</f>
        <v>0</v>
      </c>
      <c r="G13" s="3"/>
      <c r="H13" s="3"/>
      <c r="I13" s="3"/>
      <c r="J13" s="3"/>
      <c r="K13" s="3"/>
      <c r="L13" s="3"/>
      <c r="M13" s="3"/>
      <c r="N13" s="3"/>
    </row>
    <row r="14" spans="1:14" ht="15">
      <c r="A14" s="44" t="s">
        <v>111</v>
      </c>
      <c r="B14" s="16">
        <f>'14_Annual_Summary'!U17</f>
        <v>0</v>
      </c>
      <c r="C14" s="3"/>
      <c r="D14" s="3"/>
      <c r="E14" s="44" t="s">
        <v>112</v>
      </c>
      <c r="F14" s="50">
        <f>COUNTIFS('08_Mortgage_Finance'!B7:B36,"&lt;&gt;",'08_Mortgage_Finance'!M7:M36,"&gt;0.01")+COUNTIFS('08_Mortgage_Finance'!B7:B36,"&lt;&gt;",'08_Mortgage_Finance'!M7:M36,"&lt;-0.01")</f>
        <v>0</v>
      </c>
      <c r="G14" s="3"/>
      <c r="H14" s="3"/>
      <c r="I14" s="3"/>
      <c r="J14" s="3"/>
      <c r="K14" s="3"/>
      <c r="L14" s="3"/>
      <c r="M14" s="3"/>
      <c r="N14" s="3"/>
    </row>
    <row r="15" spans="1:14" ht="15">
      <c r="A15" s="3"/>
      <c r="B15" s="3"/>
      <c r="C15" s="3"/>
      <c r="D15" s="3"/>
      <c r="E15" s="44" t="s">
        <v>113</v>
      </c>
      <c r="F15" s="50">
        <f>COUNTIFS('09_Shared_Costs'!A7:A306,"&lt;&gt;",'09_Shared_Costs'!N7:N306,"&gt;0.01")+COUNTIFS('09_Shared_Costs'!A7:A306,"&lt;&gt;",'09_Shared_Costs'!N7:N306,"&lt;-0.01")</f>
        <v>0</v>
      </c>
      <c r="G15" s="3"/>
      <c r="H15" s="3"/>
      <c r="I15" s="3"/>
      <c r="J15" s="3"/>
      <c r="K15" s="3"/>
      <c r="L15" s="3"/>
      <c r="M15" s="3"/>
      <c r="N15" s="3"/>
    </row>
    <row r="16" spans="1:14" ht="15">
      <c r="A16" s="3"/>
      <c r="B16" s="3"/>
      <c r="C16" s="3"/>
      <c r="D16" s="3"/>
      <c r="E16" s="44" t="s">
        <v>114</v>
      </c>
      <c r="F16" s="50">
        <f>COUNTIF('13_Document_Register'!J7:J506,"Missing")+COUNTIF('13_Document_Register'!J7:J506,"Requested")</f>
        <v>0</v>
      </c>
      <c r="G16" s="3"/>
      <c r="H16" s="3"/>
      <c r="I16" s="3"/>
      <c r="J16" s="3"/>
      <c r="K16" s="3"/>
      <c r="L16" s="3"/>
      <c r="M16" s="3"/>
      <c r="N16" s="3"/>
    </row>
    <row r="17" spans="1:14" ht="15">
      <c r="A17" s="3"/>
      <c r="B17" s="3"/>
      <c r="C17" s="3"/>
      <c r="D17" s="3"/>
      <c r="E17" s="44" t="s">
        <v>115</v>
      </c>
      <c r="F17" s="50">
        <f>COUNTIF('17_Year_End_Checklist'!C7:C31,"&lt;&gt;Complete")-COUNTBLANK('17_Year_End_Checklist'!C7:C31)</f>
        <v>25</v>
      </c>
      <c r="G17" s="3"/>
      <c r="H17" s="3"/>
      <c r="I17" s="3"/>
      <c r="J17" s="3"/>
      <c r="K17" s="3"/>
      <c r="L17" s="3"/>
      <c r="M17" s="3"/>
      <c r="N17" s="3"/>
    </row>
    <row r="18" spans="1:14">
      <c r="A18" s="3"/>
      <c r="B18" s="3"/>
      <c r="C18" s="3"/>
      <c r="D18" s="3"/>
      <c r="E18" s="3"/>
      <c r="F18" s="3"/>
      <c r="G18" s="3"/>
      <c r="H18" s="3"/>
      <c r="I18" s="3"/>
      <c r="J18" s="3"/>
      <c r="K18" s="3"/>
      <c r="L18" s="3"/>
      <c r="M18" s="3"/>
      <c r="N18" s="3"/>
    </row>
    <row r="19" spans="1:14" ht="15">
      <c r="A19" s="3"/>
      <c r="B19" s="3"/>
      <c r="C19" s="3"/>
      <c r="D19" s="3"/>
      <c r="E19" s="47" t="s">
        <v>116</v>
      </c>
      <c r="F19" s="51" t="str">
        <f>IF(SUM(F6:F17)=0,"READY","REVIEW")</f>
        <v>REVIEW</v>
      </c>
      <c r="G19" s="3"/>
      <c r="H19" s="3"/>
      <c r="I19" s="3"/>
      <c r="J19" s="3"/>
      <c r="K19" s="3"/>
      <c r="L19" s="3"/>
      <c r="M19" s="3"/>
      <c r="N19" s="3"/>
    </row>
    <row r="20" spans="1:14">
      <c r="A20" s="3"/>
      <c r="B20" s="3"/>
      <c r="C20" s="3"/>
      <c r="D20" s="3"/>
      <c r="E20" s="3"/>
      <c r="F20" s="3"/>
      <c r="G20" s="3"/>
      <c r="H20" s="3"/>
      <c r="I20" s="3"/>
      <c r="J20" s="3"/>
      <c r="K20" s="3"/>
      <c r="L20" s="3"/>
      <c r="M20" s="3"/>
      <c r="N20" s="3"/>
    </row>
    <row r="21" spans="1:14">
      <c r="A21" s="3"/>
      <c r="B21" s="3"/>
      <c r="C21" s="3"/>
      <c r="D21" s="3"/>
      <c r="E21" s="3"/>
      <c r="F21" s="3"/>
      <c r="G21" s="3"/>
      <c r="H21" s="3"/>
      <c r="I21" s="3"/>
      <c r="J21" s="3"/>
      <c r="K21" s="3"/>
      <c r="L21" s="3"/>
      <c r="M21" s="3"/>
      <c r="N21" s="3"/>
    </row>
    <row r="22" spans="1:14" ht="21.95" customHeight="1">
      <c r="A22" s="35" t="s">
        <v>117</v>
      </c>
      <c r="B22" s="35"/>
      <c r="C22" s="35"/>
      <c r="D22" s="35"/>
      <c r="E22" s="35"/>
      <c r="F22" s="35"/>
      <c r="G22" s="35"/>
      <c r="H22" s="35"/>
      <c r="I22" s="42"/>
      <c r="J22" s="35" t="s">
        <v>118</v>
      </c>
      <c r="K22" s="35"/>
      <c r="L22" s="35"/>
      <c r="M22" s="35"/>
      <c r="N22" s="35"/>
    </row>
    <row r="23" spans="1:14" ht="30">
      <c r="A23" s="29" t="s">
        <v>119</v>
      </c>
      <c r="B23" s="29" t="s">
        <v>120</v>
      </c>
      <c r="C23" s="29" t="s">
        <v>121</v>
      </c>
      <c r="D23" s="29" t="s">
        <v>122</v>
      </c>
      <c r="E23" s="29" t="s">
        <v>123</v>
      </c>
      <c r="F23" s="29" t="s">
        <v>124</v>
      </c>
      <c r="G23" s="29" t="s">
        <v>125</v>
      </c>
      <c r="H23" s="29" t="s">
        <v>126</v>
      </c>
      <c r="I23" s="3"/>
      <c r="J23" s="29" t="s">
        <v>127</v>
      </c>
      <c r="K23" s="29" t="s">
        <v>128</v>
      </c>
      <c r="L23" s="29" t="s">
        <v>125</v>
      </c>
      <c r="M23" s="29" t="s">
        <v>129</v>
      </c>
      <c r="N23" s="29" t="s">
        <v>130</v>
      </c>
    </row>
    <row r="24" spans="1:14">
      <c r="A24" s="15" t="str">
        <f>IF('14_Annual_Summary'!A7="","",'14_Annual_Summary'!A7)</f>
        <v>P01</v>
      </c>
      <c r="B24" s="15" t="str">
        <f>IF('14_Annual_Summary'!B7="","",'14_Annual_Summary'!B7)</f>
        <v/>
      </c>
      <c r="C24" s="16">
        <f>'14_Annual_Summary'!E7</f>
        <v>0</v>
      </c>
      <c r="D24" s="16">
        <f>'14_Annual_Summary'!M7</f>
        <v>0</v>
      </c>
      <c r="E24" s="16">
        <f>'14_Annual_Summary'!N7</f>
        <v>0</v>
      </c>
      <c r="F24" s="16">
        <f>'14_Annual_Summary'!O7</f>
        <v>0</v>
      </c>
      <c r="G24" s="16">
        <f>'14_Annual_Summary'!T7</f>
        <v>0</v>
      </c>
      <c r="H24" s="16">
        <f>'14_Annual_Summary'!U7</f>
        <v>0</v>
      </c>
      <c r="I24" s="3"/>
      <c r="J24" s="37">
        <f>'01_Setup'!B7</f>
        <v>46118</v>
      </c>
      <c r="K24" s="37">
        <f t="shared" ref="K24:K35" si="0">DATE(YEAR(J24),MONTH(J24)+1,5)</f>
        <v>46147</v>
      </c>
      <c r="L24" s="16">
        <f>SUMIFS('03_Transactions'!$X$7:$X$756,'03_Transactions'!$B$7:$B$756,"&gt;="&amp;J24,'03_Transactions'!$B$7:$B$756,"&lt;="&amp;K24)</f>
        <v>0</v>
      </c>
      <c r="M24" s="16">
        <f>SUMIFS('03_Transactions'!$O$7:$O$756,'03_Transactions'!$B$7:$B$756,"&gt;="&amp;J24,'03_Transactions'!$B$7:$B$756,"&lt;="&amp;K24)</f>
        <v>0</v>
      </c>
      <c r="N24" s="16">
        <f>SUMIFS('03_Transactions'!$P$7:$P$756,'03_Transactions'!$B$7:$B$756,"&gt;="&amp;J24,'03_Transactions'!$B$7:$B$756,"&lt;="&amp;K24)</f>
        <v>0</v>
      </c>
    </row>
    <row r="25" spans="1:14">
      <c r="A25" s="15" t="str">
        <f>IF('14_Annual_Summary'!A8="","",'14_Annual_Summary'!A8)</f>
        <v/>
      </c>
      <c r="B25" s="15" t="str">
        <f>IF('14_Annual_Summary'!B8="","",'14_Annual_Summary'!B8)</f>
        <v/>
      </c>
      <c r="C25" s="16" t="str">
        <f>'14_Annual_Summary'!E8</f>
        <v/>
      </c>
      <c r="D25" s="16" t="str">
        <f>'14_Annual_Summary'!M8</f>
        <v/>
      </c>
      <c r="E25" s="16" t="str">
        <f>'14_Annual_Summary'!N8</f>
        <v/>
      </c>
      <c r="F25" s="16" t="str">
        <f>'14_Annual_Summary'!O8</f>
        <v/>
      </c>
      <c r="G25" s="16" t="str">
        <f>'14_Annual_Summary'!T8</f>
        <v/>
      </c>
      <c r="H25" s="16" t="str">
        <f>'14_Annual_Summary'!U8</f>
        <v/>
      </c>
      <c r="I25" s="3"/>
      <c r="J25" s="37">
        <f t="shared" ref="J25:J35" si="1">DATE(YEAR(J24),MONTH(J24)+1,6)</f>
        <v>46148</v>
      </c>
      <c r="K25" s="37">
        <f t="shared" si="0"/>
        <v>46178</v>
      </c>
      <c r="L25" s="16">
        <f>SUMIFS('03_Transactions'!$X$7:$X$756,'03_Transactions'!$B$7:$B$756,"&gt;="&amp;J25,'03_Transactions'!$B$7:$B$756,"&lt;="&amp;K25)</f>
        <v>0</v>
      </c>
      <c r="M25" s="16">
        <f>SUMIFS('03_Transactions'!$O$7:$O$756,'03_Transactions'!$B$7:$B$756,"&gt;="&amp;J25,'03_Transactions'!$B$7:$B$756,"&lt;="&amp;K25)</f>
        <v>0</v>
      </c>
      <c r="N25" s="16">
        <f>SUMIFS('03_Transactions'!$P$7:$P$756,'03_Transactions'!$B$7:$B$756,"&gt;="&amp;J25,'03_Transactions'!$B$7:$B$756,"&lt;="&amp;K25)</f>
        <v>0</v>
      </c>
    </row>
    <row r="26" spans="1:14">
      <c r="A26" s="15" t="str">
        <f>IF('14_Annual_Summary'!A9="","",'14_Annual_Summary'!A9)</f>
        <v/>
      </c>
      <c r="B26" s="15" t="str">
        <f>IF('14_Annual_Summary'!B9="","",'14_Annual_Summary'!B9)</f>
        <v/>
      </c>
      <c r="C26" s="16" t="str">
        <f>'14_Annual_Summary'!E9</f>
        <v/>
      </c>
      <c r="D26" s="16" t="str">
        <f>'14_Annual_Summary'!M9</f>
        <v/>
      </c>
      <c r="E26" s="16" t="str">
        <f>'14_Annual_Summary'!N9</f>
        <v/>
      </c>
      <c r="F26" s="16" t="str">
        <f>'14_Annual_Summary'!O9</f>
        <v/>
      </c>
      <c r="G26" s="16" t="str">
        <f>'14_Annual_Summary'!T9</f>
        <v/>
      </c>
      <c r="H26" s="16" t="str">
        <f>'14_Annual_Summary'!U9</f>
        <v/>
      </c>
      <c r="I26" s="3"/>
      <c r="J26" s="37">
        <f t="shared" si="1"/>
        <v>46179</v>
      </c>
      <c r="K26" s="37">
        <f t="shared" si="0"/>
        <v>46208</v>
      </c>
      <c r="L26" s="16">
        <f>SUMIFS('03_Transactions'!$X$7:$X$756,'03_Transactions'!$B$7:$B$756,"&gt;="&amp;J26,'03_Transactions'!$B$7:$B$756,"&lt;="&amp;K26)</f>
        <v>0</v>
      </c>
      <c r="M26" s="16">
        <f>SUMIFS('03_Transactions'!$O$7:$O$756,'03_Transactions'!$B$7:$B$756,"&gt;="&amp;J26,'03_Transactions'!$B$7:$B$756,"&lt;="&amp;K26)</f>
        <v>0</v>
      </c>
      <c r="N26" s="16">
        <f>SUMIFS('03_Transactions'!$P$7:$P$756,'03_Transactions'!$B$7:$B$756,"&gt;="&amp;J26,'03_Transactions'!$B$7:$B$756,"&lt;="&amp;K26)</f>
        <v>0</v>
      </c>
    </row>
    <row r="27" spans="1:14">
      <c r="A27" s="15" t="str">
        <f>IF('14_Annual_Summary'!A10="","",'14_Annual_Summary'!A10)</f>
        <v/>
      </c>
      <c r="B27" s="15" t="str">
        <f>IF('14_Annual_Summary'!B10="","",'14_Annual_Summary'!B10)</f>
        <v/>
      </c>
      <c r="C27" s="16" t="str">
        <f>'14_Annual_Summary'!E10</f>
        <v/>
      </c>
      <c r="D27" s="16" t="str">
        <f>'14_Annual_Summary'!M10</f>
        <v/>
      </c>
      <c r="E27" s="16" t="str">
        <f>'14_Annual_Summary'!N10</f>
        <v/>
      </c>
      <c r="F27" s="16" t="str">
        <f>'14_Annual_Summary'!O10</f>
        <v/>
      </c>
      <c r="G27" s="16" t="str">
        <f>'14_Annual_Summary'!T10</f>
        <v/>
      </c>
      <c r="H27" s="16" t="str">
        <f>'14_Annual_Summary'!U10</f>
        <v/>
      </c>
      <c r="I27" s="3"/>
      <c r="J27" s="37">
        <f t="shared" si="1"/>
        <v>46209</v>
      </c>
      <c r="K27" s="37">
        <f t="shared" si="0"/>
        <v>46239</v>
      </c>
      <c r="L27" s="16">
        <f>SUMIFS('03_Transactions'!$X$7:$X$756,'03_Transactions'!$B$7:$B$756,"&gt;="&amp;J27,'03_Transactions'!$B$7:$B$756,"&lt;="&amp;K27)</f>
        <v>0</v>
      </c>
      <c r="M27" s="16">
        <f>SUMIFS('03_Transactions'!$O$7:$O$756,'03_Transactions'!$B$7:$B$756,"&gt;="&amp;J27,'03_Transactions'!$B$7:$B$756,"&lt;="&amp;K27)</f>
        <v>0</v>
      </c>
      <c r="N27" s="16">
        <f>SUMIFS('03_Transactions'!$P$7:$P$756,'03_Transactions'!$B$7:$B$756,"&gt;="&amp;J27,'03_Transactions'!$B$7:$B$756,"&lt;="&amp;K27)</f>
        <v>0</v>
      </c>
    </row>
    <row r="28" spans="1:14">
      <c r="A28" s="15" t="str">
        <f>IF('14_Annual_Summary'!A11="","",'14_Annual_Summary'!A11)</f>
        <v/>
      </c>
      <c r="B28" s="15" t="str">
        <f>IF('14_Annual_Summary'!B11="","",'14_Annual_Summary'!B11)</f>
        <v/>
      </c>
      <c r="C28" s="16" t="str">
        <f>'14_Annual_Summary'!E11</f>
        <v/>
      </c>
      <c r="D28" s="16" t="str">
        <f>'14_Annual_Summary'!M11</f>
        <v/>
      </c>
      <c r="E28" s="16" t="str">
        <f>'14_Annual_Summary'!N11</f>
        <v/>
      </c>
      <c r="F28" s="16" t="str">
        <f>'14_Annual_Summary'!O11</f>
        <v/>
      </c>
      <c r="G28" s="16" t="str">
        <f>'14_Annual_Summary'!T11</f>
        <v/>
      </c>
      <c r="H28" s="16" t="str">
        <f>'14_Annual_Summary'!U11</f>
        <v/>
      </c>
      <c r="I28" s="3"/>
      <c r="J28" s="37">
        <f t="shared" si="1"/>
        <v>46240</v>
      </c>
      <c r="K28" s="37">
        <f t="shared" si="0"/>
        <v>46270</v>
      </c>
      <c r="L28" s="16">
        <f>SUMIFS('03_Transactions'!$X$7:$X$756,'03_Transactions'!$B$7:$B$756,"&gt;="&amp;J28,'03_Transactions'!$B$7:$B$756,"&lt;="&amp;K28)</f>
        <v>0</v>
      </c>
      <c r="M28" s="16">
        <f>SUMIFS('03_Transactions'!$O$7:$O$756,'03_Transactions'!$B$7:$B$756,"&gt;="&amp;J28,'03_Transactions'!$B$7:$B$756,"&lt;="&amp;K28)</f>
        <v>0</v>
      </c>
      <c r="N28" s="16">
        <f>SUMIFS('03_Transactions'!$P$7:$P$756,'03_Transactions'!$B$7:$B$756,"&gt;="&amp;J28,'03_Transactions'!$B$7:$B$756,"&lt;="&amp;K28)</f>
        <v>0</v>
      </c>
    </row>
    <row r="29" spans="1:14">
      <c r="A29" s="15" t="str">
        <f>IF('14_Annual_Summary'!A12="","",'14_Annual_Summary'!A12)</f>
        <v/>
      </c>
      <c r="B29" s="15" t="str">
        <f>IF('14_Annual_Summary'!B12="","",'14_Annual_Summary'!B12)</f>
        <v/>
      </c>
      <c r="C29" s="16" t="str">
        <f>'14_Annual_Summary'!E12</f>
        <v/>
      </c>
      <c r="D29" s="16" t="str">
        <f>'14_Annual_Summary'!M12</f>
        <v/>
      </c>
      <c r="E29" s="16" t="str">
        <f>'14_Annual_Summary'!N12</f>
        <v/>
      </c>
      <c r="F29" s="16" t="str">
        <f>'14_Annual_Summary'!O12</f>
        <v/>
      </c>
      <c r="G29" s="16" t="str">
        <f>'14_Annual_Summary'!T12</f>
        <v/>
      </c>
      <c r="H29" s="16" t="str">
        <f>'14_Annual_Summary'!U12</f>
        <v/>
      </c>
      <c r="I29" s="3"/>
      <c r="J29" s="37">
        <f t="shared" si="1"/>
        <v>46271</v>
      </c>
      <c r="K29" s="37">
        <f t="shared" si="0"/>
        <v>46300</v>
      </c>
      <c r="L29" s="16">
        <f>SUMIFS('03_Transactions'!$X$7:$X$756,'03_Transactions'!$B$7:$B$756,"&gt;="&amp;J29,'03_Transactions'!$B$7:$B$756,"&lt;="&amp;K29)</f>
        <v>0</v>
      </c>
      <c r="M29" s="16">
        <f>SUMIFS('03_Transactions'!$O$7:$O$756,'03_Transactions'!$B$7:$B$756,"&gt;="&amp;J29,'03_Transactions'!$B$7:$B$756,"&lt;="&amp;K29)</f>
        <v>0</v>
      </c>
      <c r="N29" s="16">
        <f>SUMIFS('03_Transactions'!$P$7:$P$756,'03_Transactions'!$B$7:$B$756,"&gt;="&amp;J29,'03_Transactions'!$B$7:$B$756,"&lt;="&amp;K29)</f>
        <v>0</v>
      </c>
    </row>
    <row r="30" spans="1:14">
      <c r="A30" s="15" t="str">
        <f>IF('14_Annual_Summary'!A13="","",'14_Annual_Summary'!A13)</f>
        <v/>
      </c>
      <c r="B30" s="15" t="str">
        <f>IF('14_Annual_Summary'!B13="","",'14_Annual_Summary'!B13)</f>
        <v/>
      </c>
      <c r="C30" s="16" t="str">
        <f>'14_Annual_Summary'!E13</f>
        <v/>
      </c>
      <c r="D30" s="16" t="str">
        <f>'14_Annual_Summary'!M13</f>
        <v/>
      </c>
      <c r="E30" s="16" t="str">
        <f>'14_Annual_Summary'!N13</f>
        <v/>
      </c>
      <c r="F30" s="16" t="str">
        <f>'14_Annual_Summary'!O13</f>
        <v/>
      </c>
      <c r="G30" s="16" t="str">
        <f>'14_Annual_Summary'!T13</f>
        <v/>
      </c>
      <c r="H30" s="16" t="str">
        <f>'14_Annual_Summary'!U13</f>
        <v/>
      </c>
      <c r="I30" s="3"/>
      <c r="J30" s="37">
        <f t="shared" si="1"/>
        <v>46301</v>
      </c>
      <c r="K30" s="37">
        <f t="shared" si="0"/>
        <v>46331</v>
      </c>
      <c r="L30" s="16">
        <f>SUMIFS('03_Transactions'!$X$7:$X$756,'03_Transactions'!$B$7:$B$756,"&gt;="&amp;J30,'03_Transactions'!$B$7:$B$756,"&lt;="&amp;K30)</f>
        <v>0</v>
      </c>
      <c r="M30" s="16">
        <f>SUMIFS('03_Transactions'!$O$7:$O$756,'03_Transactions'!$B$7:$B$756,"&gt;="&amp;J30,'03_Transactions'!$B$7:$B$756,"&lt;="&amp;K30)</f>
        <v>0</v>
      </c>
      <c r="N30" s="16">
        <f>SUMIFS('03_Transactions'!$P$7:$P$756,'03_Transactions'!$B$7:$B$756,"&gt;="&amp;J30,'03_Transactions'!$B$7:$B$756,"&lt;="&amp;K30)</f>
        <v>0</v>
      </c>
    </row>
    <row r="31" spans="1:14">
      <c r="A31" s="15" t="str">
        <f>IF('14_Annual_Summary'!A14="","",'14_Annual_Summary'!A14)</f>
        <v/>
      </c>
      <c r="B31" s="15" t="str">
        <f>IF('14_Annual_Summary'!B14="","",'14_Annual_Summary'!B14)</f>
        <v/>
      </c>
      <c r="C31" s="16" t="str">
        <f>'14_Annual_Summary'!E14</f>
        <v/>
      </c>
      <c r="D31" s="16" t="str">
        <f>'14_Annual_Summary'!M14</f>
        <v/>
      </c>
      <c r="E31" s="16" t="str">
        <f>'14_Annual_Summary'!N14</f>
        <v/>
      </c>
      <c r="F31" s="16" t="str">
        <f>'14_Annual_Summary'!O14</f>
        <v/>
      </c>
      <c r="G31" s="16" t="str">
        <f>'14_Annual_Summary'!T14</f>
        <v/>
      </c>
      <c r="H31" s="16" t="str">
        <f>'14_Annual_Summary'!U14</f>
        <v/>
      </c>
      <c r="I31" s="3"/>
      <c r="J31" s="37">
        <f t="shared" si="1"/>
        <v>46332</v>
      </c>
      <c r="K31" s="37">
        <f t="shared" si="0"/>
        <v>46361</v>
      </c>
      <c r="L31" s="16">
        <f>SUMIFS('03_Transactions'!$X$7:$X$756,'03_Transactions'!$B$7:$B$756,"&gt;="&amp;J31,'03_Transactions'!$B$7:$B$756,"&lt;="&amp;K31)</f>
        <v>0</v>
      </c>
      <c r="M31" s="16">
        <f>SUMIFS('03_Transactions'!$O$7:$O$756,'03_Transactions'!$B$7:$B$756,"&gt;="&amp;J31,'03_Transactions'!$B$7:$B$756,"&lt;="&amp;K31)</f>
        <v>0</v>
      </c>
      <c r="N31" s="16">
        <f>SUMIFS('03_Transactions'!$P$7:$P$756,'03_Transactions'!$B$7:$B$756,"&gt;="&amp;J31,'03_Transactions'!$B$7:$B$756,"&lt;="&amp;K31)</f>
        <v>0</v>
      </c>
    </row>
    <row r="32" spans="1:14">
      <c r="A32" s="15" t="str">
        <f>IF('14_Annual_Summary'!A15="","",'14_Annual_Summary'!A15)</f>
        <v/>
      </c>
      <c r="B32" s="15" t="str">
        <f>IF('14_Annual_Summary'!B15="","",'14_Annual_Summary'!B15)</f>
        <v/>
      </c>
      <c r="C32" s="16" t="str">
        <f>'14_Annual_Summary'!E15</f>
        <v/>
      </c>
      <c r="D32" s="16" t="str">
        <f>'14_Annual_Summary'!M15</f>
        <v/>
      </c>
      <c r="E32" s="16" t="str">
        <f>'14_Annual_Summary'!N15</f>
        <v/>
      </c>
      <c r="F32" s="16" t="str">
        <f>'14_Annual_Summary'!O15</f>
        <v/>
      </c>
      <c r="G32" s="16" t="str">
        <f>'14_Annual_Summary'!T15</f>
        <v/>
      </c>
      <c r="H32" s="16" t="str">
        <f>'14_Annual_Summary'!U15</f>
        <v/>
      </c>
      <c r="I32" s="3"/>
      <c r="J32" s="37">
        <f t="shared" si="1"/>
        <v>46362</v>
      </c>
      <c r="K32" s="37">
        <f t="shared" si="0"/>
        <v>46392</v>
      </c>
      <c r="L32" s="16">
        <f>SUMIFS('03_Transactions'!$X$7:$X$756,'03_Transactions'!$B$7:$B$756,"&gt;="&amp;J32,'03_Transactions'!$B$7:$B$756,"&lt;="&amp;K32)</f>
        <v>0</v>
      </c>
      <c r="M32" s="16">
        <f>SUMIFS('03_Transactions'!$O$7:$O$756,'03_Transactions'!$B$7:$B$756,"&gt;="&amp;J32,'03_Transactions'!$B$7:$B$756,"&lt;="&amp;K32)</f>
        <v>0</v>
      </c>
      <c r="N32" s="16">
        <f>SUMIFS('03_Transactions'!$P$7:$P$756,'03_Transactions'!$B$7:$B$756,"&gt;="&amp;J32,'03_Transactions'!$B$7:$B$756,"&lt;="&amp;K32)</f>
        <v>0</v>
      </c>
    </row>
    <row r="33" spans="1:14">
      <c r="A33" s="15" t="str">
        <f>IF('14_Annual_Summary'!A16="","",'14_Annual_Summary'!A16)</f>
        <v/>
      </c>
      <c r="B33" s="15" t="str">
        <f>IF('14_Annual_Summary'!B16="","",'14_Annual_Summary'!B16)</f>
        <v/>
      </c>
      <c r="C33" s="16" t="str">
        <f>'14_Annual_Summary'!E16</f>
        <v/>
      </c>
      <c r="D33" s="16" t="str">
        <f>'14_Annual_Summary'!M16</f>
        <v/>
      </c>
      <c r="E33" s="16" t="str">
        <f>'14_Annual_Summary'!N16</f>
        <v/>
      </c>
      <c r="F33" s="16" t="str">
        <f>'14_Annual_Summary'!O16</f>
        <v/>
      </c>
      <c r="G33" s="16" t="str">
        <f>'14_Annual_Summary'!T16</f>
        <v/>
      </c>
      <c r="H33" s="16" t="str">
        <f>'14_Annual_Summary'!U16</f>
        <v/>
      </c>
      <c r="I33" s="3"/>
      <c r="J33" s="37">
        <f t="shared" si="1"/>
        <v>46393</v>
      </c>
      <c r="K33" s="37">
        <f t="shared" si="0"/>
        <v>46423</v>
      </c>
      <c r="L33" s="16">
        <f>SUMIFS('03_Transactions'!$X$7:$X$756,'03_Transactions'!$B$7:$B$756,"&gt;="&amp;J33,'03_Transactions'!$B$7:$B$756,"&lt;="&amp;K33)</f>
        <v>0</v>
      </c>
      <c r="M33" s="16">
        <f>SUMIFS('03_Transactions'!$O$7:$O$756,'03_Transactions'!$B$7:$B$756,"&gt;="&amp;J33,'03_Transactions'!$B$7:$B$756,"&lt;="&amp;K33)</f>
        <v>0</v>
      </c>
      <c r="N33" s="16">
        <f>SUMIFS('03_Transactions'!$P$7:$P$756,'03_Transactions'!$B$7:$B$756,"&gt;="&amp;J33,'03_Transactions'!$B$7:$B$756,"&lt;="&amp;K33)</f>
        <v>0</v>
      </c>
    </row>
    <row r="34" spans="1:14">
      <c r="A34" s="3"/>
      <c r="B34" s="3"/>
      <c r="C34" s="3"/>
      <c r="D34" s="3"/>
      <c r="E34" s="3"/>
      <c r="F34" s="3"/>
      <c r="G34" s="3"/>
      <c r="H34" s="3"/>
      <c r="I34" s="3"/>
      <c r="J34" s="37">
        <f t="shared" si="1"/>
        <v>46424</v>
      </c>
      <c r="K34" s="37">
        <f t="shared" si="0"/>
        <v>46451</v>
      </c>
      <c r="L34" s="16">
        <f>SUMIFS('03_Transactions'!$X$7:$X$756,'03_Transactions'!$B$7:$B$756,"&gt;="&amp;J34,'03_Transactions'!$B$7:$B$756,"&lt;="&amp;K34)</f>
        <v>0</v>
      </c>
      <c r="M34" s="16">
        <f>SUMIFS('03_Transactions'!$O$7:$O$756,'03_Transactions'!$B$7:$B$756,"&gt;="&amp;J34,'03_Transactions'!$B$7:$B$756,"&lt;="&amp;K34)</f>
        <v>0</v>
      </c>
      <c r="N34" s="16">
        <f>SUMIFS('03_Transactions'!$P$7:$P$756,'03_Transactions'!$B$7:$B$756,"&gt;="&amp;J34,'03_Transactions'!$B$7:$B$756,"&lt;="&amp;K34)</f>
        <v>0</v>
      </c>
    </row>
    <row r="35" spans="1:14">
      <c r="A35" s="3"/>
      <c r="B35" s="3"/>
      <c r="C35" s="3"/>
      <c r="D35" s="3"/>
      <c r="E35" s="3"/>
      <c r="F35" s="3"/>
      <c r="G35" s="3"/>
      <c r="H35" s="3"/>
      <c r="I35" s="3"/>
      <c r="J35" s="37">
        <f t="shared" si="1"/>
        <v>46452</v>
      </c>
      <c r="K35" s="37">
        <f t="shared" si="0"/>
        <v>46482</v>
      </c>
      <c r="L35" s="16">
        <f>SUMIFS('03_Transactions'!$X$7:$X$756,'03_Transactions'!$B$7:$B$756,"&gt;="&amp;J35,'03_Transactions'!$B$7:$B$756,"&lt;="&amp;K35)</f>
        <v>0</v>
      </c>
      <c r="M35" s="16">
        <f>SUMIFS('03_Transactions'!$O$7:$O$756,'03_Transactions'!$B$7:$B$756,"&gt;="&amp;J35,'03_Transactions'!$B$7:$B$756,"&lt;="&amp;K35)</f>
        <v>0</v>
      </c>
      <c r="N35" s="16">
        <f>SUMIFS('03_Transactions'!$P$7:$P$756,'03_Transactions'!$B$7:$B$756,"&gt;="&amp;J35,'03_Transactions'!$B$7:$B$756,"&lt;="&amp;K35)</f>
        <v>0</v>
      </c>
    </row>
  </sheetData>
  <sheetProtection sheet="1" objects="1" scenarios="1" sort="0" autoFilter="0"/>
  <mergeCells count="6">
    <mergeCell ref="A1:N1"/>
    <mergeCell ref="A3:N3"/>
    <mergeCell ref="A5:D5"/>
    <mergeCell ref="E5:H5"/>
    <mergeCell ref="A22:H22"/>
    <mergeCell ref="J22:N22"/>
  </mergeCells>
  <conditionalFormatting sqref="F6:F17">
    <cfRule type="expression" dxfId="241" priority="1">
      <formula>F6&gt;0</formula>
    </cfRule>
    <cfRule type="expression" dxfId="240" priority="2">
      <formula>F6=0</formula>
    </cfRule>
  </conditionalFormatting>
  <conditionalFormatting sqref="F19">
    <cfRule type="expression" dxfId="239" priority="3">
      <formula>F19="REVIEW"</formula>
    </cfRule>
  </conditionalFormatting>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E756"/>
  <sheetViews>
    <sheetView workbookViewId="0">
      <selection activeCell="D7" sqref="D7"/>
    </sheetView>
  </sheetViews>
  <sheetFormatPr defaultRowHeight="14.25"/>
  <cols>
    <col min="1" max="1" width="12.25" bestFit="1" customWidth="1"/>
    <col min="2" max="2" width="4.5" bestFit="1" customWidth="1"/>
    <col min="3" max="3" width="8" bestFit="1" customWidth="1"/>
    <col min="4" max="4" width="6.875" bestFit="1" customWidth="1"/>
    <col min="5" max="5" width="12.25" bestFit="1" customWidth="1"/>
    <col min="6" max="6" width="20.875" style="1" customWidth="1"/>
    <col min="7" max="7" width="31.625" style="1" customWidth="1"/>
    <col min="8" max="8" width="12" bestFit="1" customWidth="1"/>
    <col min="9" max="9" width="13.125" bestFit="1" customWidth="1"/>
    <col min="10" max="10" width="14.625" bestFit="1" customWidth="1"/>
    <col min="11" max="11" width="11.25" bestFit="1" customWidth="1"/>
    <col min="12" max="12" width="15.375" bestFit="1" customWidth="1"/>
    <col min="13" max="13" width="11.875" bestFit="1" customWidth="1"/>
    <col min="14" max="14" width="10.625" bestFit="1" customWidth="1"/>
    <col min="15" max="15" width="13.875" bestFit="1" customWidth="1"/>
    <col min="16" max="16" width="16.25" bestFit="1" customWidth="1"/>
    <col min="17" max="17" width="16.875" bestFit="1" customWidth="1"/>
    <col min="18" max="18" width="11.125" bestFit="1" customWidth="1"/>
    <col min="19" max="19" width="10.375" bestFit="1" customWidth="1"/>
    <col min="20" max="20" width="16.125" bestFit="1" customWidth="1"/>
    <col min="21" max="21" width="14.125" bestFit="1" customWidth="1"/>
    <col min="22" max="22" width="14.25" bestFit="1" customWidth="1"/>
    <col min="23" max="23" width="7.375" bestFit="1" customWidth="1"/>
    <col min="24" max="24" width="10.875" bestFit="1" customWidth="1"/>
    <col min="25" max="25" width="10.75" bestFit="1" customWidth="1"/>
    <col min="26" max="26" width="12.125" bestFit="1" customWidth="1"/>
    <col min="27" max="27" width="33.375" style="1" customWidth="1"/>
    <col min="28" max="28" width="13.125" bestFit="1" customWidth="1"/>
    <col min="29" max="29" width="14.375" bestFit="1" customWidth="1"/>
    <col min="30" max="30" width="13.875" bestFit="1" customWidth="1"/>
    <col min="31" max="31" width="12" bestFit="1" customWidth="1"/>
  </cols>
  <sheetData>
    <row r="1" spans="1:31" ht="30" customHeight="1">
      <c r="A1" s="2" t="s">
        <v>131</v>
      </c>
      <c r="B1" s="2"/>
      <c r="C1" s="2"/>
      <c r="D1" s="2"/>
      <c r="E1" s="2"/>
      <c r="F1" s="2"/>
      <c r="G1" s="2"/>
      <c r="H1" s="2"/>
      <c r="I1" s="2"/>
      <c r="J1" s="2"/>
      <c r="K1" s="2"/>
      <c r="L1" s="2"/>
      <c r="M1" s="2"/>
      <c r="N1" s="2"/>
      <c r="O1" s="2"/>
      <c r="P1" s="2"/>
      <c r="Q1" s="2"/>
      <c r="R1" s="2"/>
      <c r="S1" s="2"/>
      <c r="T1" s="2"/>
      <c r="U1" s="2"/>
      <c r="V1" s="2"/>
      <c r="W1" s="2"/>
      <c r="X1" s="2"/>
      <c r="Y1" s="2"/>
      <c r="Z1" s="2"/>
      <c r="AA1" s="2"/>
      <c r="AB1" s="2"/>
      <c r="AC1" s="2"/>
      <c r="AD1" s="2"/>
      <c r="AE1" s="2"/>
    </row>
    <row r="2" spans="1:31">
      <c r="A2" s="3"/>
      <c r="B2" s="3"/>
      <c r="C2" s="3"/>
      <c r="D2" s="3"/>
      <c r="E2" s="3"/>
      <c r="F2" s="30"/>
      <c r="G2" s="30"/>
      <c r="H2" s="3"/>
      <c r="I2" s="3"/>
      <c r="J2" s="3"/>
      <c r="K2" s="3"/>
      <c r="L2" s="3"/>
      <c r="M2" s="3"/>
      <c r="N2" s="3"/>
      <c r="O2" s="3"/>
      <c r="P2" s="3"/>
      <c r="Q2" s="3"/>
      <c r="R2" s="3"/>
      <c r="S2" s="3"/>
      <c r="T2" s="3"/>
      <c r="U2" s="3"/>
      <c r="V2" s="3"/>
      <c r="W2" s="3"/>
      <c r="X2" s="3"/>
      <c r="Y2" s="3"/>
      <c r="Z2" s="3"/>
      <c r="AA2" s="30"/>
      <c r="AB2" s="3"/>
      <c r="AC2" s="3"/>
      <c r="AD2" s="3"/>
      <c r="AE2" s="3"/>
    </row>
    <row r="3" spans="1:31">
      <c r="A3" s="4" t="s">
        <v>132</v>
      </c>
      <c r="B3" s="4"/>
      <c r="C3" s="4"/>
      <c r="D3" s="4"/>
      <c r="E3" s="4"/>
      <c r="F3" s="4"/>
      <c r="G3" s="4"/>
      <c r="H3" s="4"/>
      <c r="I3" s="4"/>
      <c r="J3" s="4"/>
      <c r="K3" s="4"/>
      <c r="L3" s="4"/>
      <c r="M3" s="4"/>
      <c r="N3" s="4"/>
      <c r="O3" s="4"/>
      <c r="P3" s="4"/>
      <c r="Q3" s="4"/>
      <c r="R3" s="4"/>
      <c r="S3" s="4"/>
      <c r="T3" s="4"/>
      <c r="U3" s="4"/>
      <c r="V3" s="4"/>
      <c r="W3" s="4"/>
      <c r="X3" s="4"/>
      <c r="Y3" s="4"/>
      <c r="Z3" s="4"/>
      <c r="AA3" s="4"/>
      <c r="AB3" s="4"/>
      <c r="AC3" s="4"/>
      <c r="AD3" s="4"/>
      <c r="AE3" s="4"/>
    </row>
    <row r="4" spans="1:31">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row>
    <row r="5" spans="1:31">
      <c r="A5" s="3"/>
      <c r="B5" s="3"/>
      <c r="C5" s="3"/>
      <c r="D5" s="3"/>
      <c r="E5" s="3"/>
      <c r="F5" s="30"/>
      <c r="G5" s="30"/>
      <c r="H5" s="3"/>
      <c r="I5" s="3"/>
      <c r="J5" s="3"/>
      <c r="K5" s="3"/>
      <c r="L5" s="3"/>
      <c r="M5" s="3"/>
      <c r="N5" s="3"/>
      <c r="O5" s="3"/>
      <c r="P5" s="3"/>
      <c r="Q5" s="3"/>
      <c r="R5" s="3"/>
      <c r="S5" s="3"/>
      <c r="T5" s="3"/>
      <c r="U5" s="3"/>
      <c r="V5" s="3"/>
      <c r="W5" s="3"/>
      <c r="X5" s="3"/>
      <c r="Y5" s="3"/>
      <c r="Z5" s="3"/>
      <c r="AA5" s="30"/>
      <c r="AB5" s="3"/>
      <c r="AC5" s="3"/>
      <c r="AD5" s="3"/>
      <c r="AE5" s="3"/>
    </row>
    <row r="6" spans="1:31" ht="33.950000000000003" customHeight="1">
      <c r="A6" s="5" t="s">
        <v>133</v>
      </c>
      <c r="B6" s="5" t="s">
        <v>134</v>
      </c>
      <c r="C6" s="5" t="s">
        <v>135</v>
      </c>
      <c r="D6" s="5" t="s">
        <v>136</v>
      </c>
      <c r="E6" s="5" t="s">
        <v>66</v>
      </c>
      <c r="F6" s="5" t="s">
        <v>137</v>
      </c>
      <c r="G6" s="5" t="s">
        <v>138</v>
      </c>
      <c r="H6" s="5" t="s">
        <v>139</v>
      </c>
      <c r="I6" s="5" t="s">
        <v>140</v>
      </c>
      <c r="J6" s="5" t="s">
        <v>141</v>
      </c>
      <c r="K6" s="5" t="s">
        <v>142</v>
      </c>
      <c r="L6" s="5" t="s">
        <v>143</v>
      </c>
      <c r="M6" s="5" t="s">
        <v>144</v>
      </c>
      <c r="N6" s="5" t="s">
        <v>145</v>
      </c>
      <c r="O6" s="5" t="s">
        <v>146</v>
      </c>
      <c r="P6" s="5" t="s">
        <v>147</v>
      </c>
      <c r="Q6" s="5" t="s">
        <v>148</v>
      </c>
      <c r="R6" s="5" t="s">
        <v>149</v>
      </c>
      <c r="S6" s="5" t="s">
        <v>150</v>
      </c>
      <c r="T6" s="5" t="s">
        <v>151</v>
      </c>
      <c r="U6" s="5" t="s">
        <v>152</v>
      </c>
      <c r="V6" s="5" t="s">
        <v>153</v>
      </c>
      <c r="W6" s="5" t="s">
        <v>154</v>
      </c>
      <c r="X6" s="5" t="s">
        <v>155</v>
      </c>
      <c r="Y6" s="5" t="s">
        <v>156</v>
      </c>
      <c r="Z6" s="5" t="s">
        <v>157</v>
      </c>
      <c r="AA6" s="5" t="s">
        <v>55</v>
      </c>
      <c r="AB6" s="5" t="s">
        <v>158</v>
      </c>
      <c r="AC6" s="5" t="s">
        <v>159</v>
      </c>
      <c r="AD6" s="5" t="s">
        <v>160</v>
      </c>
      <c r="AE6" s="5" t="s">
        <v>161</v>
      </c>
    </row>
    <row r="7" spans="1:31">
      <c r="A7" s="20" t="str">
        <f t="shared" ref="A7:A70" si="0">IF(B7="","",TEXT(B7,"yyyymmdd")&amp;"-"&amp;TEXT(ROW()-6,"0000"))</f>
        <v/>
      </c>
      <c r="B7" s="21"/>
      <c r="C7" s="20" t="str">
        <f>IF(B7="","",IF(AND(B7&gt;='01_Setup'!$B$7,B7&lt;='01_Setup'!$B$8),'01_Setup'!$B$6,"Outside selected year"))</f>
        <v/>
      </c>
      <c r="D7" s="20" t="str">
        <f>IF(B7="","",IF(B7&lt;'01_Setup'!$B$7,"",IF(B7&lt;=DATE('01_Setup'!$B$5,7,5),"Q1",IF(B7&lt;=DATE('01_Setup'!$B$5,10,5),"Q2",IF(B7&lt;=DATE('01_Setup'!$B$5+1,1,5),"Q3",IF(B7&lt;='01_Setup'!$B$8,"Q4",""))))))</f>
        <v/>
      </c>
      <c r="E7" s="22"/>
      <c r="F7" s="25"/>
      <c r="G7" s="25"/>
      <c r="H7" s="22"/>
      <c r="I7" s="22"/>
      <c r="J7" s="22"/>
      <c r="K7" s="22"/>
      <c r="L7" s="22"/>
      <c r="M7" s="17"/>
      <c r="N7" s="18"/>
      <c r="O7" s="19" t="str">
        <f t="shared" ref="O7:O70" si="1">IF(B7="","",IF(J7="Income",M7,0))</f>
        <v/>
      </c>
      <c r="P7" s="19" t="str">
        <f t="shared" ref="P7:P70" si="2">IF(B7="","",IF(J7="Expense",M7*N7,0))</f>
        <v/>
      </c>
      <c r="Q7" s="19" t="str">
        <f t="shared" ref="Q7:Q70" si="3">IF(B7="","",IF(J7="Expense",M7*(1-N7),IF(J7="Private",M7,0)))</f>
        <v/>
      </c>
      <c r="R7" s="19" t="str">
        <f t="shared" ref="R7:R70" si="4">IF(B7="","",IF(J7="Finance Cost",M7,0))</f>
        <v/>
      </c>
      <c r="S7" s="19" t="str">
        <f t="shared" ref="S7:S70" si="5">IF(B7="","",IF(J7="Capital",M7,0))</f>
        <v/>
      </c>
      <c r="T7" s="19" t="str">
        <f t="shared" ref="T7:T70" si="6">IF(B7="","",IF(J7="Mortgage Principal",M7,0))</f>
        <v/>
      </c>
      <c r="U7" s="19" t="str">
        <f t="shared" ref="U7:U70" si="7">IF(B7="","",IF(J7="Deposit",M7,0))</f>
        <v/>
      </c>
      <c r="V7" s="19" t="str">
        <f t="shared" ref="V7:V70" si="8">IF(B7="","",IF(OR(J7="Owner Funding",J7="Drawings"),M7,0))</f>
        <v/>
      </c>
      <c r="W7" s="19" t="str">
        <f t="shared" ref="W7:W70" si="9">IF(B7="","",IF(J7="Transfer",M7,0))</f>
        <v/>
      </c>
      <c r="X7" s="17"/>
      <c r="Y7" s="23"/>
      <c r="Z7" s="23"/>
      <c r="AA7" s="26"/>
      <c r="AB7" s="24" t="str">
        <f>IF(B7="","",IF(OR(J7="Owner Funding",J7="Drawings",J7="Transfer",J7="Private"),IF(E7="","OK",IF(COUNTIF('01_Setup'!$B$23:$B$32,E7)=1,"OK","Unknown property")),IF(COUNTIF('01_Setup'!$B$23:$B$32,E7)=1,"OK","Unknown property")))</f>
        <v/>
      </c>
      <c r="AC7" s="24" t="str">
        <f t="shared" ref="AC7:AC70" si="10">IF(B7="","",IF(H7="","Missing document ref","OK"))</f>
        <v/>
      </c>
      <c r="AD7" s="24" t="str">
        <f t="shared" ref="AD7:AD70" si="11">IF(B7="","",IF(COUNTIFS($B$7:$B$756,B7,$E$7:$E$756,E7,$F$7:$F$756,F7,$M$7:$M$756,M7)&gt;1,"Possible duplicate","OK"))</f>
        <v/>
      </c>
      <c r="AE7" s="24" t="str">
        <f t="shared" ref="AE7:AE70" si="12">IF(B7="","",IF(AND(AB7="OK",AC7="OK",AD7="OK",Y7="Yes",Z7="Reviewed"),"Ready","Review"))</f>
        <v/>
      </c>
    </row>
    <row r="8" spans="1:31">
      <c r="A8" s="20" t="str">
        <f t="shared" si="0"/>
        <v/>
      </c>
      <c r="B8" s="21"/>
      <c r="C8" s="20" t="str">
        <f>IF(B8="","",IF(AND(B8&gt;='01_Setup'!$B$7,B8&lt;='01_Setup'!$B$8),'01_Setup'!$B$6,"Outside selected year"))</f>
        <v/>
      </c>
      <c r="D8" s="20" t="str">
        <f>IF(B8="","",IF(B8&lt;'01_Setup'!$B$7,"",IF(B8&lt;=DATE('01_Setup'!$B$5,7,5),"Q1",IF(B8&lt;=DATE('01_Setup'!$B$5,10,5),"Q2",IF(B8&lt;=DATE('01_Setup'!$B$5+1,1,5),"Q3",IF(B8&lt;='01_Setup'!$B$8,"Q4",""))))))</f>
        <v/>
      </c>
      <c r="E8" s="22"/>
      <c r="F8" s="25"/>
      <c r="G8" s="25"/>
      <c r="H8" s="22"/>
      <c r="I8" s="22"/>
      <c r="J8" s="22"/>
      <c r="K8" s="22"/>
      <c r="L8" s="22"/>
      <c r="M8" s="17"/>
      <c r="N8" s="18"/>
      <c r="O8" s="19" t="str">
        <f t="shared" si="1"/>
        <v/>
      </c>
      <c r="P8" s="19" t="str">
        <f t="shared" si="2"/>
        <v/>
      </c>
      <c r="Q8" s="19" t="str">
        <f t="shared" si="3"/>
        <v/>
      </c>
      <c r="R8" s="19" t="str">
        <f t="shared" si="4"/>
        <v/>
      </c>
      <c r="S8" s="19" t="str">
        <f t="shared" si="5"/>
        <v/>
      </c>
      <c r="T8" s="19" t="str">
        <f t="shared" si="6"/>
        <v/>
      </c>
      <c r="U8" s="19" t="str">
        <f t="shared" si="7"/>
        <v/>
      </c>
      <c r="V8" s="19" t="str">
        <f t="shared" si="8"/>
        <v/>
      </c>
      <c r="W8" s="19" t="str">
        <f t="shared" si="9"/>
        <v/>
      </c>
      <c r="X8" s="17"/>
      <c r="Y8" s="23"/>
      <c r="Z8" s="23"/>
      <c r="AA8" s="26"/>
      <c r="AB8" s="24" t="str">
        <f>IF(B8="","",IF(OR(J8="Owner Funding",J8="Drawings",J8="Transfer",J8="Private"),IF(E8="","OK",IF(COUNTIF('01_Setup'!$B$23:$B$32,E8)=1,"OK","Unknown property")),IF(COUNTIF('01_Setup'!$B$23:$B$32,E8)=1,"OK","Unknown property")))</f>
        <v/>
      </c>
      <c r="AC8" s="24" t="str">
        <f t="shared" si="10"/>
        <v/>
      </c>
      <c r="AD8" s="24" t="str">
        <f t="shared" si="11"/>
        <v/>
      </c>
      <c r="AE8" s="24" t="str">
        <f t="shared" si="12"/>
        <v/>
      </c>
    </row>
    <row r="9" spans="1:31">
      <c r="A9" s="20" t="str">
        <f t="shared" si="0"/>
        <v/>
      </c>
      <c r="B9" s="21"/>
      <c r="C9" s="20" t="str">
        <f>IF(B9="","",IF(AND(B9&gt;='01_Setup'!$B$7,B9&lt;='01_Setup'!$B$8),'01_Setup'!$B$6,"Outside selected year"))</f>
        <v/>
      </c>
      <c r="D9" s="20" t="str">
        <f>IF(B9="","",IF(B9&lt;'01_Setup'!$B$7,"",IF(B9&lt;=DATE('01_Setup'!$B$5,7,5),"Q1",IF(B9&lt;=DATE('01_Setup'!$B$5,10,5),"Q2",IF(B9&lt;=DATE('01_Setup'!$B$5+1,1,5),"Q3",IF(B9&lt;='01_Setup'!$B$8,"Q4",""))))))</f>
        <v/>
      </c>
      <c r="E9" s="22"/>
      <c r="F9" s="25"/>
      <c r="G9" s="25"/>
      <c r="H9" s="22"/>
      <c r="I9" s="22"/>
      <c r="J9" s="22"/>
      <c r="K9" s="22"/>
      <c r="L9" s="22"/>
      <c r="M9" s="17"/>
      <c r="N9" s="18"/>
      <c r="O9" s="19" t="str">
        <f t="shared" si="1"/>
        <v/>
      </c>
      <c r="P9" s="19" t="str">
        <f t="shared" si="2"/>
        <v/>
      </c>
      <c r="Q9" s="19" t="str">
        <f t="shared" si="3"/>
        <v/>
      </c>
      <c r="R9" s="19" t="str">
        <f t="shared" si="4"/>
        <v/>
      </c>
      <c r="S9" s="19" t="str">
        <f t="shared" si="5"/>
        <v/>
      </c>
      <c r="T9" s="19" t="str">
        <f t="shared" si="6"/>
        <v/>
      </c>
      <c r="U9" s="19" t="str">
        <f t="shared" si="7"/>
        <v/>
      </c>
      <c r="V9" s="19" t="str">
        <f t="shared" si="8"/>
        <v/>
      </c>
      <c r="W9" s="19" t="str">
        <f t="shared" si="9"/>
        <v/>
      </c>
      <c r="X9" s="17"/>
      <c r="Y9" s="23"/>
      <c r="Z9" s="23"/>
      <c r="AA9" s="26"/>
      <c r="AB9" s="24" t="str">
        <f>IF(B9="","",IF(OR(J9="Owner Funding",J9="Drawings",J9="Transfer",J9="Private"),IF(E9="","OK",IF(COUNTIF('01_Setup'!$B$23:$B$32,E9)=1,"OK","Unknown property")),IF(COUNTIF('01_Setup'!$B$23:$B$32,E9)=1,"OK","Unknown property")))</f>
        <v/>
      </c>
      <c r="AC9" s="24" t="str">
        <f t="shared" si="10"/>
        <v/>
      </c>
      <c r="AD9" s="24" t="str">
        <f t="shared" si="11"/>
        <v/>
      </c>
      <c r="AE9" s="24" t="str">
        <f t="shared" si="12"/>
        <v/>
      </c>
    </row>
    <row r="10" spans="1:31">
      <c r="A10" s="20" t="str">
        <f t="shared" si="0"/>
        <v/>
      </c>
      <c r="B10" s="21"/>
      <c r="C10" s="20" t="str">
        <f>IF(B10="","",IF(AND(B10&gt;='01_Setup'!$B$7,B10&lt;='01_Setup'!$B$8),'01_Setup'!$B$6,"Outside selected year"))</f>
        <v/>
      </c>
      <c r="D10" s="20" t="str">
        <f>IF(B10="","",IF(B10&lt;'01_Setup'!$B$7,"",IF(B10&lt;=DATE('01_Setup'!$B$5,7,5),"Q1",IF(B10&lt;=DATE('01_Setup'!$B$5,10,5),"Q2",IF(B10&lt;=DATE('01_Setup'!$B$5+1,1,5),"Q3",IF(B10&lt;='01_Setup'!$B$8,"Q4",""))))))</f>
        <v/>
      </c>
      <c r="E10" s="22"/>
      <c r="F10" s="25"/>
      <c r="G10" s="25"/>
      <c r="H10" s="22"/>
      <c r="I10" s="22"/>
      <c r="J10" s="22"/>
      <c r="K10" s="22"/>
      <c r="L10" s="22"/>
      <c r="M10" s="17"/>
      <c r="N10" s="18"/>
      <c r="O10" s="19" t="str">
        <f t="shared" si="1"/>
        <v/>
      </c>
      <c r="P10" s="19" t="str">
        <f t="shared" si="2"/>
        <v/>
      </c>
      <c r="Q10" s="19" t="str">
        <f t="shared" si="3"/>
        <v/>
      </c>
      <c r="R10" s="19" t="str">
        <f t="shared" si="4"/>
        <v/>
      </c>
      <c r="S10" s="19" t="str">
        <f t="shared" si="5"/>
        <v/>
      </c>
      <c r="T10" s="19" t="str">
        <f t="shared" si="6"/>
        <v/>
      </c>
      <c r="U10" s="19" t="str">
        <f t="shared" si="7"/>
        <v/>
      </c>
      <c r="V10" s="19" t="str">
        <f t="shared" si="8"/>
        <v/>
      </c>
      <c r="W10" s="19" t="str">
        <f t="shared" si="9"/>
        <v/>
      </c>
      <c r="X10" s="17"/>
      <c r="Y10" s="23"/>
      <c r="Z10" s="23"/>
      <c r="AA10" s="26"/>
      <c r="AB10" s="24" t="str">
        <f>IF(B10="","",IF(OR(J10="Owner Funding",J10="Drawings",J10="Transfer",J10="Private"),IF(E10="","OK",IF(COUNTIF('01_Setup'!$B$23:$B$32,E10)=1,"OK","Unknown property")),IF(COUNTIF('01_Setup'!$B$23:$B$32,E10)=1,"OK","Unknown property")))</f>
        <v/>
      </c>
      <c r="AC10" s="24" t="str">
        <f t="shared" si="10"/>
        <v/>
      </c>
      <c r="AD10" s="24" t="str">
        <f t="shared" si="11"/>
        <v/>
      </c>
      <c r="AE10" s="24" t="str">
        <f t="shared" si="12"/>
        <v/>
      </c>
    </row>
    <row r="11" spans="1:31">
      <c r="A11" s="20" t="str">
        <f t="shared" si="0"/>
        <v/>
      </c>
      <c r="B11" s="21"/>
      <c r="C11" s="20" t="str">
        <f>IF(B11="","",IF(AND(B11&gt;='01_Setup'!$B$7,B11&lt;='01_Setup'!$B$8),'01_Setup'!$B$6,"Outside selected year"))</f>
        <v/>
      </c>
      <c r="D11" s="20" t="str">
        <f>IF(B11="","",IF(B11&lt;'01_Setup'!$B$7,"",IF(B11&lt;=DATE('01_Setup'!$B$5,7,5),"Q1",IF(B11&lt;=DATE('01_Setup'!$B$5,10,5),"Q2",IF(B11&lt;=DATE('01_Setup'!$B$5+1,1,5),"Q3",IF(B11&lt;='01_Setup'!$B$8,"Q4",""))))))</f>
        <v/>
      </c>
      <c r="E11" s="22"/>
      <c r="F11" s="25"/>
      <c r="G11" s="25"/>
      <c r="H11" s="22"/>
      <c r="I11" s="22"/>
      <c r="J11" s="22"/>
      <c r="K11" s="22"/>
      <c r="L11" s="22"/>
      <c r="M11" s="17"/>
      <c r="N11" s="18"/>
      <c r="O11" s="19" t="str">
        <f t="shared" si="1"/>
        <v/>
      </c>
      <c r="P11" s="19" t="str">
        <f t="shared" si="2"/>
        <v/>
      </c>
      <c r="Q11" s="19" t="str">
        <f t="shared" si="3"/>
        <v/>
      </c>
      <c r="R11" s="19" t="str">
        <f t="shared" si="4"/>
        <v/>
      </c>
      <c r="S11" s="19" t="str">
        <f t="shared" si="5"/>
        <v/>
      </c>
      <c r="T11" s="19" t="str">
        <f t="shared" si="6"/>
        <v/>
      </c>
      <c r="U11" s="19" t="str">
        <f t="shared" si="7"/>
        <v/>
      </c>
      <c r="V11" s="19" t="str">
        <f t="shared" si="8"/>
        <v/>
      </c>
      <c r="W11" s="19" t="str">
        <f t="shared" si="9"/>
        <v/>
      </c>
      <c r="X11" s="17"/>
      <c r="Y11" s="23"/>
      <c r="Z11" s="23"/>
      <c r="AA11" s="26"/>
      <c r="AB11" s="24" t="str">
        <f>IF(B11="","",IF(OR(J11="Owner Funding",J11="Drawings",J11="Transfer",J11="Private"),IF(E11="","OK",IF(COUNTIF('01_Setup'!$B$23:$B$32,E11)=1,"OK","Unknown property")),IF(COUNTIF('01_Setup'!$B$23:$B$32,E11)=1,"OK","Unknown property")))</f>
        <v/>
      </c>
      <c r="AC11" s="24" t="str">
        <f t="shared" si="10"/>
        <v/>
      </c>
      <c r="AD11" s="24" t="str">
        <f t="shared" si="11"/>
        <v/>
      </c>
      <c r="AE11" s="24" t="str">
        <f t="shared" si="12"/>
        <v/>
      </c>
    </row>
    <row r="12" spans="1:31">
      <c r="A12" s="20" t="str">
        <f t="shared" si="0"/>
        <v/>
      </c>
      <c r="B12" s="21"/>
      <c r="C12" s="20" t="str">
        <f>IF(B12="","",IF(AND(B12&gt;='01_Setup'!$B$7,B12&lt;='01_Setup'!$B$8),'01_Setup'!$B$6,"Outside selected year"))</f>
        <v/>
      </c>
      <c r="D12" s="20" t="str">
        <f>IF(B12="","",IF(B12&lt;'01_Setup'!$B$7,"",IF(B12&lt;=DATE('01_Setup'!$B$5,7,5),"Q1",IF(B12&lt;=DATE('01_Setup'!$B$5,10,5),"Q2",IF(B12&lt;=DATE('01_Setup'!$B$5+1,1,5),"Q3",IF(B12&lt;='01_Setup'!$B$8,"Q4",""))))))</f>
        <v/>
      </c>
      <c r="E12" s="22"/>
      <c r="F12" s="25"/>
      <c r="G12" s="25"/>
      <c r="H12" s="22"/>
      <c r="I12" s="22"/>
      <c r="J12" s="22"/>
      <c r="K12" s="22"/>
      <c r="L12" s="22"/>
      <c r="M12" s="17"/>
      <c r="N12" s="18"/>
      <c r="O12" s="19" t="str">
        <f t="shared" si="1"/>
        <v/>
      </c>
      <c r="P12" s="19" t="str">
        <f t="shared" si="2"/>
        <v/>
      </c>
      <c r="Q12" s="19" t="str">
        <f t="shared" si="3"/>
        <v/>
      </c>
      <c r="R12" s="19" t="str">
        <f t="shared" si="4"/>
        <v/>
      </c>
      <c r="S12" s="19" t="str">
        <f t="shared" si="5"/>
        <v/>
      </c>
      <c r="T12" s="19" t="str">
        <f t="shared" si="6"/>
        <v/>
      </c>
      <c r="U12" s="19" t="str">
        <f t="shared" si="7"/>
        <v/>
      </c>
      <c r="V12" s="19" t="str">
        <f t="shared" si="8"/>
        <v/>
      </c>
      <c r="W12" s="19" t="str">
        <f t="shared" si="9"/>
        <v/>
      </c>
      <c r="X12" s="17"/>
      <c r="Y12" s="23"/>
      <c r="Z12" s="23"/>
      <c r="AA12" s="26"/>
      <c r="AB12" s="24" t="str">
        <f>IF(B12="","",IF(OR(J12="Owner Funding",J12="Drawings",J12="Transfer",J12="Private"),IF(E12="","OK",IF(COUNTIF('01_Setup'!$B$23:$B$32,E12)=1,"OK","Unknown property")),IF(COUNTIF('01_Setup'!$B$23:$B$32,E12)=1,"OK","Unknown property")))</f>
        <v/>
      </c>
      <c r="AC12" s="24" t="str">
        <f t="shared" si="10"/>
        <v/>
      </c>
      <c r="AD12" s="24" t="str">
        <f t="shared" si="11"/>
        <v/>
      </c>
      <c r="AE12" s="24" t="str">
        <f t="shared" si="12"/>
        <v/>
      </c>
    </row>
    <row r="13" spans="1:31">
      <c r="A13" s="20" t="str">
        <f t="shared" si="0"/>
        <v/>
      </c>
      <c r="B13" s="21"/>
      <c r="C13" s="20" t="str">
        <f>IF(B13="","",IF(AND(B13&gt;='01_Setup'!$B$7,B13&lt;='01_Setup'!$B$8),'01_Setup'!$B$6,"Outside selected year"))</f>
        <v/>
      </c>
      <c r="D13" s="20" t="str">
        <f>IF(B13="","",IF(B13&lt;'01_Setup'!$B$7,"",IF(B13&lt;=DATE('01_Setup'!$B$5,7,5),"Q1",IF(B13&lt;=DATE('01_Setup'!$B$5,10,5),"Q2",IF(B13&lt;=DATE('01_Setup'!$B$5+1,1,5),"Q3",IF(B13&lt;='01_Setup'!$B$8,"Q4",""))))))</f>
        <v/>
      </c>
      <c r="E13" s="22"/>
      <c r="F13" s="25"/>
      <c r="G13" s="25"/>
      <c r="H13" s="22"/>
      <c r="I13" s="22"/>
      <c r="J13" s="22"/>
      <c r="K13" s="22"/>
      <c r="L13" s="22"/>
      <c r="M13" s="17"/>
      <c r="N13" s="18"/>
      <c r="O13" s="19" t="str">
        <f t="shared" si="1"/>
        <v/>
      </c>
      <c r="P13" s="19" t="str">
        <f t="shared" si="2"/>
        <v/>
      </c>
      <c r="Q13" s="19" t="str">
        <f t="shared" si="3"/>
        <v/>
      </c>
      <c r="R13" s="19" t="str">
        <f t="shared" si="4"/>
        <v/>
      </c>
      <c r="S13" s="19" t="str">
        <f t="shared" si="5"/>
        <v/>
      </c>
      <c r="T13" s="19" t="str">
        <f t="shared" si="6"/>
        <v/>
      </c>
      <c r="U13" s="19" t="str">
        <f t="shared" si="7"/>
        <v/>
      </c>
      <c r="V13" s="19" t="str">
        <f t="shared" si="8"/>
        <v/>
      </c>
      <c r="W13" s="19" t="str">
        <f t="shared" si="9"/>
        <v/>
      </c>
      <c r="X13" s="17"/>
      <c r="Y13" s="23"/>
      <c r="Z13" s="23"/>
      <c r="AA13" s="26"/>
      <c r="AB13" s="24" t="str">
        <f>IF(B13="","",IF(OR(J13="Owner Funding",J13="Drawings",J13="Transfer",J13="Private"),IF(E13="","OK",IF(COUNTIF('01_Setup'!$B$23:$B$32,E13)=1,"OK","Unknown property")),IF(COUNTIF('01_Setup'!$B$23:$B$32,E13)=1,"OK","Unknown property")))</f>
        <v/>
      </c>
      <c r="AC13" s="24" t="str">
        <f t="shared" si="10"/>
        <v/>
      </c>
      <c r="AD13" s="24" t="str">
        <f t="shared" si="11"/>
        <v/>
      </c>
      <c r="AE13" s="24" t="str">
        <f t="shared" si="12"/>
        <v/>
      </c>
    </row>
    <row r="14" spans="1:31">
      <c r="A14" s="20" t="str">
        <f t="shared" si="0"/>
        <v/>
      </c>
      <c r="B14" s="21"/>
      <c r="C14" s="20" t="str">
        <f>IF(B14="","",IF(AND(B14&gt;='01_Setup'!$B$7,B14&lt;='01_Setup'!$B$8),'01_Setup'!$B$6,"Outside selected year"))</f>
        <v/>
      </c>
      <c r="D14" s="20" t="str">
        <f>IF(B14="","",IF(B14&lt;'01_Setup'!$B$7,"",IF(B14&lt;=DATE('01_Setup'!$B$5,7,5),"Q1",IF(B14&lt;=DATE('01_Setup'!$B$5,10,5),"Q2",IF(B14&lt;=DATE('01_Setup'!$B$5+1,1,5),"Q3",IF(B14&lt;='01_Setup'!$B$8,"Q4",""))))))</f>
        <v/>
      </c>
      <c r="E14" s="22"/>
      <c r="F14" s="25"/>
      <c r="G14" s="25"/>
      <c r="H14" s="22"/>
      <c r="I14" s="22"/>
      <c r="J14" s="22"/>
      <c r="K14" s="22"/>
      <c r="L14" s="22"/>
      <c r="M14" s="17"/>
      <c r="N14" s="18"/>
      <c r="O14" s="19" t="str">
        <f t="shared" si="1"/>
        <v/>
      </c>
      <c r="P14" s="19" t="str">
        <f t="shared" si="2"/>
        <v/>
      </c>
      <c r="Q14" s="19" t="str">
        <f t="shared" si="3"/>
        <v/>
      </c>
      <c r="R14" s="19" t="str">
        <f t="shared" si="4"/>
        <v/>
      </c>
      <c r="S14" s="19" t="str">
        <f t="shared" si="5"/>
        <v/>
      </c>
      <c r="T14" s="19" t="str">
        <f t="shared" si="6"/>
        <v/>
      </c>
      <c r="U14" s="19" t="str">
        <f t="shared" si="7"/>
        <v/>
      </c>
      <c r="V14" s="19" t="str">
        <f t="shared" si="8"/>
        <v/>
      </c>
      <c r="W14" s="19" t="str">
        <f t="shared" si="9"/>
        <v/>
      </c>
      <c r="X14" s="17"/>
      <c r="Y14" s="23"/>
      <c r="Z14" s="23"/>
      <c r="AA14" s="26"/>
      <c r="AB14" s="24" t="str">
        <f>IF(B14="","",IF(OR(J14="Owner Funding",J14="Drawings",J14="Transfer",J14="Private"),IF(E14="","OK",IF(COUNTIF('01_Setup'!$B$23:$B$32,E14)=1,"OK","Unknown property")),IF(COUNTIF('01_Setup'!$B$23:$B$32,E14)=1,"OK","Unknown property")))</f>
        <v/>
      </c>
      <c r="AC14" s="24" t="str">
        <f t="shared" si="10"/>
        <v/>
      </c>
      <c r="AD14" s="24" t="str">
        <f t="shared" si="11"/>
        <v/>
      </c>
      <c r="AE14" s="24" t="str">
        <f t="shared" si="12"/>
        <v/>
      </c>
    </row>
    <row r="15" spans="1:31">
      <c r="A15" s="20" t="str">
        <f t="shared" si="0"/>
        <v/>
      </c>
      <c r="B15" s="21"/>
      <c r="C15" s="20" t="str">
        <f>IF(B15="","",IF(AND(B15&gt;='01_Setup'!$B$7,B15&lt;='01_Setup'!$B$8),'01_Setup'!$B$6,"Outside selected year"))</f>
        <v/>
      </c>
      <c r="D15" s="20" t="str">
        <f>IF(B15="","",IF(B15&lt;'01_Setup'!$B$7,"",IF(B15&lt;=DATE('01_Setup'!$B$5,7,5),"Q1",IF(B15&lt;=DATE('01_Setup'!$B$5,10,5),"Q2",IF(B15&lt;=DATE('01_Setup'!$B$5+1,1,5),"Q3",IF(B15&lt;='01_Setup'!$B$8,"Q4",""))))))</f>
        <v/>
      </c>
      <c r="E15" s="22"/>
      <c r="F15" s="25"/>
      <c r="G15" s="25"/>
      <c r="H15" s="22"/>
      <c r="I15" s="22"/>
      <c r="J15" s="22"/>
      <c r="K15" s="22"/>
      <c r="L15" s="22"/>
      <c r="M15" s="17"/>
      <c r="N15" s="18"/>
      <c r="O15" s="19" t="str">
        <f t="shared" si="1"/>
        <v/>
      </c>
      <c r="P15" s="19" t="str">
        <f t="shared" si="2"/>
        <v/>
      </c>
      <c r="Q15" s="19" t="str">
        <f t="shared" si="3"/>
        <v/>
      </c>
      <c r="R15" s="19" t="str">
        <f t="shared" si="4"/>
        <v/>
      </c>
      <c r="S15" s="19" t="str">
        <f t="shared" si="5"/>
        <v/>
      </c>
      <c r="T15" s="19" t="str">
        <f t="shared" si="6"/>
        <v/>
      </c>
      <c r="U15" s="19" t="str">
        <f t="shared" si="7"/>
        <v/>
      </c>
      <c r="V15" s="19" t="str">
        <f t="shared" si="8"/>
        <v/>
      </c>
      <c r="W15" s="19" t="str">
        <f t="shared" si="9"/>
        <v/>
      </c>
      <c r="X15" s="17"/>
      <c r="Y15" s="23"/>
      <c r="Z15" s="23"/>
      <c r="AA15" s="26"/>
      <c r="AB15" s="24" t="str">
        <f>IF(B15="","",IF(OR(J15="Owner Funding",J15="Drawings",J15="Transfer",J15="Private"),IF(E15="","OK",IF(COUNTIF('01_Setup'!$B$23:$B$32,E15)=1,"OK","Unknown property")),IF(COUNTIF('01_Setup'!$B$23:$B$32,E15)=1,"OK","Unknown property")))</f>
        <v/>
      </c>
      <c r="AC15" s="24" t="str">
        <f t="shared" si="10"/>
        <v/>
      </c>
      <c r="AD15" s="24" t="str">
        <f t="shared" si="11"/>
        <v/>
      </c>
      <c r="AE15" s="24" t="str">
        <f t="shared" si="12"/>
        <v/>
      </c>
    </row>
    <row r="16" spans="1:31">
      <c r="A16" s="20" t="str">
        <f t="shared" si="0"/>
        <v/>
      </c>
      <c r="B16" s="21"/>
      <c r="C16" s="20" t="str">
        <f>IF(B16="","",IF(AND(B16&gt;='01_Setup'!$B$7,B16&lt;='01_Setup'!$B$8),'01_Setup'!$B$6,"Outside selected year"))</f>
        <v/>
      </c>
      <c r="D16" s="20" t="str">
        <f>IF(B16="","",IF(B16&lt;'01_Setup'!$B$7,"",IF(B16&lt;=DATE('01_Setup'!$B$5,7,5),"Q1",IF(B16&lt;=DATE('01_Setup'!$B$5,10,5),"Q2",IF(B16&lt;=DATE('01_Setup'!$B$5+1,1,5),"Q3",IF(B16&lt;='01_Setup'!$B$8,"Q4",""))))))</f>
        <v/>
      </c>
      <c r="E16" s="22"/>
      <c r="F16" s="25"/>
      <c r="G16" s="25"/>
      <c r="H16" s="22"/>
      <c r="I16" s="22"/>
      <c r="J16" s="22"/>
      <c r="K16" s="22"/>
      <c r="L16" s="22"/>
      <c r="M16" s="17"/>
      <c r="N16" s="18"/>
      <c r="O16" s="19" t="str">
        <f t="shared" si="1"/>
        <v/>
      </c>
      <c r="P16" s="19" t="str">
        <f t="shared" si="2"/>
        <v/>
      </c>
      <c r="Q16" s="19" t="str">
        <f t="shared" si="3"/>
        <v/>
      </c>
      <c r="R16" s="19" t="str">
        <f t="shared" si="4"/>
        <v/>
      </c>
      <c r="S16" s="19" t="str">
        <f t="shared" si="5"/>
        <v/>
      </c>
      <c r="T16" s="19" t="str">
        <f t="shared" si="6"/>
        <v/>
      </c>
      <c r="U16" s="19" t="str">
        <f t="shared" si="7"/>
        <v/>
      </c>
      <c r="V16" s="19" t="str">
        <f t="shared" si="8"/>
        <v/>
      </c>
      <c r="W16" s="19" t="str">
        <f t="shared" si="9"/>
        <v/>
      </c>
      <c r="X16" s="17"/>
      <c r="Y16" s="23"/>
      <c r="Z16" s="23"/>
      <c r="AA16" s="26"/>
      <c r="AB16" s="24" t="str">
        <f>IF(B16="","",IF(OR(J16="Owner Funding",J16="Drawings",J16="Transfer",J16="Private"),IF(E16="","OK",IF(COUNTIF('01_Setup'!$B$23:$B$32,E16)=1,"OK","Unknown property")),IF(COUNTIF('01_Setup'!$B$23:$B$32,E16)=1,"OK","Unknown property")))</f>
        <v/>
      </c>
      <c r="AC16" s="24" t="str">
        <f t="shared" si="10"/>
        <v/>
      </c>
      <c r="AD16" s="24" t="str">
        <f t="shared" si="11"/>
        <v/>
      </c>
      <c r="AE16" s="24" t="str">
        <f t="shared" si="12"/>
        <v/>
      </c>
    </row>
    <row r="17" spans="1:31">
      <c r="A17" s="20" t="str">
        <f t="shared" si="0"/>
        <v/>
      </c>
      <c r="B17" s="21"/>
      <c r="C17" s="20" t="str">
        <f>IF(B17="","",IF(AND(B17&gt;='01_Setup'!$B$7,B17&lt;='01_Setup'!$B$8),'01_Setup'!$B$6,"Outside selected year"))</f>
        <v/>
      </c>
      <c r="D17" s="20" t="str">
        <f>IF(B17="","",IF(B17&lt;'01_Setup'!$B$7,"",IF(B17&lt;=DATE('01_Setup'!$B$5,7,5),"Q1",IF(B17&lt;=DATE('01_Setup'!$B$5,10,5),"Q2",IF(B17&lt;=DATE('01_Setup'!$B$5+1,1,5),"Q3",IF(B17&lt;='01_Setup'!$B$8,"Q4",""))))))</f>
        <v/>
      </c>
      <c r="E17" s="22"/>
      <c r="F17" s="25"/>
      <c r="G17" s="25"/>
      <c r="H17" s="22"/>
      <c r="I17" s="22"/>
      <c r="J17" s="22"/>
      <c r="K17" s="22"/>
      <c r="L17" s="22"/>
      <c r="M17" s="17"/>
      <c r="N17" s="18"/>
      <c r="O17" s="19" t="str">
        <f t="shared" si="1"/>
        <v/>
      </c>
      <c r="P17" s="19" t="str">
        <f t="shared" si="2"/>
        <v/>
      </c>
      <c r="Q17" s="19" t="str">
        <f t="shared" si="3"/>
        <v/>
      </c>
      <c r="R17" s="19" t="str">
        <f t="shared" si="4"/>
        <v/>
      </c>
      <c r="S17" s="19" t="str">
        <f t="shared" si="5"/>
        <v/>
      </c>
      <c r="T17" s="19" t="str">
        <f t="shared" si="6"/>
        <v/>
      </c>
      <c r="U17" s="19" t="str">
        <f t="shared" si="7"/>
        <v/>
      </c>
      <c r="V17" s="19" t="str">
        <f t="shared" si="8"/>
        <v/>
      </c>
      <c r="W17" s="19" t="str">
        <f t="shared" si="9"/>
        <v/>
      </c>
      <c r="X17" s="17"/>
      <c r="Y17" s="23"/>
      <c r="Z17" s="23"/>
      <c r="AA17" s="26"/>
      <c r="AB17" s="24" t="str">
        <f>IF(B17="","",IF(OR(J17="Owner Funding",J17="Drawings",J17="Transfer",J17="Private"),IF(E17="","OK",IF(COUNTIF('01_Setup'!$B$23:$B$32,E17)=1,"OK","Unknown property")),IF(COUNTIF('01_Setup'!$B$23:$B$32,E17)=1,"OK","Unknown property")))</f>
        <v/>
      </c>
      <c r="AC17" s="24" t="str">
        <f t="shared" si="10"/>
        <v/>
      </c>
      <c r="AD17" s="24" t="str">
        <f t="shared" si="11"/>
        <v/>
      </c>
      <c r="AE17" s="24" t="str">
        <f t="shared" si="12"/>
        <v/>
      </c>
    </row>
    <row r="18" spans="1:31">
      <c r="A18" s="20" t="str">
        <f t="shared" si="0"/>
        <v/>
      </c>
      <c r="B18" s="21"/>
      <c r="C18" s="20" t="str">
        <f>IF(B18="","",IF(AND(B18&gt;='01_Setup'!$B$7,B18&lt;='01_Setup'!$B$8),'01_Setup'!$B$6,"Outside selected year"))</f>
        <v/>
      </c>
      <c r="D18" s="20" t="str">
        <f>IF(B18="","",IF(B18&lt;'01_Setup'!$B$7,"",IF(B18&lt;=DATE('01_Setup'!$B$5,7,5),"Q1",IF(B18&lt;=DATE('01_Setup'!$B$5,10,5),"Q2",IF(B18&lt;=DATE('01_Setup'!$B$5+1,1,5),"Q3",IF(B18&lt;='01_Setup'!$B$8,"Q4",""))))))</f>
        <v/>
      </c>
      <c r="E18" s="22"/>
      <c r="F18" s="25"/>
      <c r="G18" s="25"/>
      <c r="H18" s="22"/>
      <c r="I18" s="22"/>
      <c r="J18" s="22"/>
      <c r="K18" s="22"/>
      <c r="L18" s="22"/>
      <c r="M18" s="17"/>
      <c r="N18" s="18"/>
      <c r="O18" s="19" t="str">
        <f t="shared" si="1"/>
        <v/>
      </c>
      <c r="P18" s="19" t="str">
        <f t="shared" si="2"/>
        <v/>
      </c>
      <c r="Q18" s="19" t="str">
        <f t="shared" si="3"/>
        <v/>
      </c>
      <c r="R18" s="19" t="str">
        <f t="shared" si="4"/>
        <v/>
      </c>
      <c r="S18" s="19" t="str">
        <f t="shared" si="5"/>
        <v/>
      </c>
      <c r="T18" s="19" t="str">
        <f t="shared" si="6"/>
        <v/>
      </c>
      <c r="U18" s="19" t="str">
        <f t="shared" si="7"/>
        <v/>
      </c>
      <c r="V18" s="19" t="str">
        <f t="shared" si="8"/>
        <v/>
      </c>
      <c r="W18" s="19" t="str">
        <f t="shared" si="9"/>
        <v/>
      </c>
      <c r="X18" s="17"/>
      <c r="Y18" s="23"/>
      <c r="Z18" s="23"/>
      <c r="AA18" s="26"/>
      <c r="AB18" s="24" t="str">
        <f>IF(B18="","",IF(OR(J18="Owner Funding",J18="Drawings",J18="Transfer",J18="Private"),IF(E18="","OK",IF(COUNTIF('01_Setup'!$B$23:$B$32,E18)=1,"OK","Unknown property")),IF(COUNTIF('01_Setup'!$B$23:$B$32,E18)=1,"OK","Unknown property")))</f>
        <v/>
      </c>
      <c r="AC18" s="24" t="str">
        <f t="shared" si="10"/>
        <v/>
      </c>
      <c r="AD18" s="24" t="str">
        <f t="shared" si="11"/>
        <v/>
      </c>
      <c r="AE18" s="24" t="str">
        <f t="shared" si="12"/>
        <v/>
      </c>
    </row>
    <row r="19" spans="1:31">
      <c r="A19" s="20" t="str">
        <f t="shared" si="0"/>
        <v/>
      </c>
      <c r="B19" s="21"/>
      <c r="C19" s="20" t="str">
        <f>IF(B19="","",IF(AND(B19&gt;='01_Setup'!$B$7,B19&lt;='01_Setup'!$B$8),'01_Setup'!$B$6,"Outside selected year"))</f>
        <v/>
      </c>
      <c r="D19" s="20" t="str">
        <f>IF(B19="","",IF(B19&lt;'01_Setup'!$B$7,"",IF(B19&lt;=DATE('01_Setup'!$B$5,7,5),"Q1",IF(B19&lt;=DATE('01_Setup'!$B$5,10,5),"Q2",IF(B19&lt;=DATE('01_Setup'!$B$5+1,1,5),"Q3",IF(B19&lt;='01_Setup'!$B$8,"Q4",""))))))</f>
        <v/>
      </c>
      <c r="E19" s="22"/>
      <c r="F19" s="25"/>
      <c r="G19" s="25"/>
      <c r="H19" s="22"/>
      <c r="I19" s="22"/>
      <c r="J19" s="22"/>
      <c r="K19" s="22"/>
      <c r="L19" s="22"/>
      <c r="M19" s="17"/>
      <c r="N19" s="18"/>
      <c r="O19" s="19" t="str">
        <f t="shared" si="1"/>
        <v/>
      </c>
      <c r="P19" s="19" t="str">
        <f t="shared" si="2"/>
        <v/>
      </c>
      <c r="Q19" s="19" t="str">
        <f t="shared" si="3"/>
        <v/>
      </c>
      <c r="R19" s="19" t="str">
        <f t="shared" si="4"/>
        <v/>
      </c>
      <c r="S19" s="19" t="str">
        <f t="shared" si="5"/>
        <v/>
      </c>
      <c r="T19" s="19" t="str">
        <f t="shared" si="6"/>
        <v/>
      </c>
      <c r="U19" s="19" t="str">
        <f t="shared" si="7"/>
        <v/>
      </c>
      <c r="V19" s="19" t="str">
        <f t="shared" si="8"/>
        <v/>
      </c>
      <c r="W19" s="19" t="str">
        <f t="shared" si="9"/>
        <v/>
      </c>
      <c r="X19" s="17"/>
      <c r="Y19" s="23"/>
      <c r="Z19" s="23"/>
      <c r="AA19" s="26"/>
      <c r="AB19" s="24" t="str">
        <f>IF(B19="","",IF(OR(J19="Owner Funding",J19="Drawings",J19="Transfer",J19="Private"),IF(E19="","OK",IF(COUNTIF('01_Setup'!$B$23:$B$32,E19)=1,"OK","Unknown property")),IF(COUNTIF('01_Setup'!$B$23:$B$32,E19)=1,"OK","Unknown property")))</f>
        <v/>
      </c>
      <c r="AC19" s="24" t="str">
        <f t="shared" si="10"/>
        <v/>
      </c>
      <c r="AD19" s="24" t="str">
        <f t="shared" si="11"/>
        <v/>
      </c>
      <c r="AE19" s="24" t="str">
        <f t="shared" si="12"/>
        <v/>
      </c>
    </row>
    <row r="20" spans="1:31">
      <c r="A20" s="20" t="str">
        <f t="shared" si="0"/>
        <v/>
      </c>
      <c r="B20" s="21"/>
      <c r="C20" s="20" t="str">
        <f>IF(B20="","",IF(AND(B20&gt;='01_Setup'!$B$7,B20&lt;='01_Setup'!$B$8),'01_Setup'!$B$6,"Outside selected year"))</f>
        <v/>
      </c>
      <c r="D20" s="20" t="str">
        <f>IF(B20="","",IF(B20&lt;'01_Setup'!$B$7,"",IF(B20&lt;=DATE('01_Setup'!$B$5,7,5),"Q1",IF(B20&lt;=DATE('01_Setup'!$B$5,10,5),"Q2",IF(B20&lt;=DATE('01_Setup'!$B$5+1,1,5),"Q3",IF(B20&lt;='01_Setup'!$B$8,"Q4",""))))))</f>
        <v/>
      </c>
      <c r="E20" s="22"/>
      <c r="F20" s="25"/>
      <c r="G20" s="25"/>
      <c r="H20" s="22"/>
      <c r="I20" s="22"/>
      <c r="J20" s="22"/>
      <c r="K20" s="22"/>
      <c r="L20" s="22"/>
      <c r="M20" s="17"/>
      <c r="N20" s="18"/>
      <c r="O20" s="19" t="str">
        <f t="shared" si="1"/>
        <v/>
      </c>
      <c r="P20" s="19" t="str">
        <f t="shared" si="2"/>
        <v/>
      </c>
      <c r="Q20" s="19" t="str">
        <f t="shared" si="3"/>
        <v/>
      </c>
      <c r="R20" s="19" t="str">
        <f t="shared" si="4"/>
        <v/>
      </c>
      <c r="S20" s="19" t="str">
        <f t="shared" si="5"/>
        <v/>
      </c>
      <c r="T20" s="19" t="str">
        <f t="shared" si="6"/>
        <v/>
      </c>
      <c r="U20" s="19" t="str">
        <f t="shared" si="7"/>
        <v/>
      </c>
      <c r="V20" s="19" t="str">
        <f t="shared" si="8"/>
        <v/>
      </c>
      <c r="W20" s="19" t="str">
        <f t="shared" si="9"/>
        <v/>
      </c>
      <c r="X20" s="17"/>
      <c r="Y20" s="23"/>
      <c r="Z20" s="23"/>
      <c r="AA20" s="26"/>
      <c r="AB20" s="24" t="str">
        <f>IF(B20="","",IF(OR(J20="Owner Funding",J20="Drawings",J20="Transfer",J20="Private"),IF(E20="","OK",IF(COUNTIF('01_Setup'!$B$23:$B$32,E20)=1,"OK","Unknown property")),IF(COUNTIF('01_Setup'!$B$23:$B$32,E20)=1,"OK","Unknown property")))</f>
        <v/>
      </c>
      <c r="AC20" s="24" t="str">
        <f t="shared" si="10"/>
        <v/>
      </c>
      <c r="AD20" s="24" t="str">
        <f t="shared" si="11"/>
        <v/>
      </c>
      <c r="AE20" s="24" t="str">
        <f t="shared" si="12"/>
        <v/>
      </c>
    </row>
    <row r="21" spans="1:31">
      <c r="A21" s="20" t="str">
        <f t="shared" si="0"/>
        <v/>
      </c>
      <c r="B21" s="21"/>
      <c r="C21" s="20" t="str">
        <f>IF(B21="","",IF(AND(B21&gt;='01_Setup'!$B$7,B21&lt;='01_Setup'!$B$8),'01_Setup'!$B$6,"Outside selected year"))</f>
        <v/>
      </c>
      <c r="D21" s="20" t="str">
        <f>IF(B21="","",IF(B21&lt;'01_Setup'!$B$7,"",IF(B21&lt;=DATE('01_Setup'!$B$5,7,5),"Q1",IF(B21&lt;=DATE('01_Setup'!$B$5,10,5),"Q2",IF(B21&lt;=DATE('01_Setup'!$B$5+1,1,5),"Q3",IF(B21&lt;='01_Setup'!$B$8,"Q4",""))))))</f>
        <v/>
      </c>
      <c r="E21" s="22"/>
      <c r="F21" s="25"/>
      <c r="G21" s="25"/>
      <c r="H21" s="22"/>
      <c r="I21" s="22"/>
      <c r="J21" s="22"/>
      <c r="K21" s="22"/>
      <c r="L21" s="22"/>
      <c r="M21" s="17"/>
      <c r="N21" s="18"/>
      <c r="O21" s="19" t="str">
        <f t="shared" si="1"/>
        <v/>
      </c>
      <c r="P21" s="19" t="str">
        <f t="shared" si="2"/>
        <v/>
      </c>
      <c r="Q21" s="19" t="str">
        <f t="shared" si="3"/>
        <v/>
      </c>
      <c r="R21" s="19" t="str">
        <f t="shared" si="4"/>
        <v/>
      </c>
      <c r="S21" s="19" t="str">
        <f t="shared" si="5"/>
        <v/>
      </c>
      <c r="T21" s="19" t="str">
        <f t="shared" si="6"/>
        <v/>
      </c>
      <c r="U21" s="19" t="str">
        <f t="shared" si="7"/>
        <v/>
      </c>
      <c r="V21" s="19" t="str">
        <f t="shared" si="8"/>
        <v/>
      </c>
      <c r="W21" s="19" t="str">
        <f t="shared" si="9"/>
        <v/>
      </c>
      <c r="X21" s="17"/>
      <c r="Y21" s="23"/>
      <c r="Z21" s="23"/>
      <c r="AA21" s="26"/>
      <c r="AB21" s="24" t="str">
        <f>IF(B21="","",IF(OR(J21="Owner Funding",J21="Drawings",J21="Transfer",J21="Private"),IF(E21="","OK",IF(COUNTIF('01_Setup'!$B$23:$B$32,E21)=1,"OK","Unknown property")),IF(COUNTIF('01_Setup'!$B$23:$B$32,E21)=1,"OK","Unknown property")))</f>
        <v/>
      </c>
      <c r="AC21" s="24" t="str">
        <f t="shared" si="10"/>
        <v/>
      </c>
      <c r="AD21" s="24" t="str">
        <f t="shared" si="11"/>
        <v/>
      </c>
      <c r="AE21" s="24" t="str">
        <f t="shared" si="12"/>
        <v/>
      </c>
    </row>
    <row r="22" spans="1:31">
      <c r="A22" s="20" t="str">
        <f t="shared" si="0"/>
        <v/>
      </c>
      <c r="B22" s="21"/>
      <c r="C22" s="20" t="str">
        <f>IF(B22="","",IF(AND(B22&gt;='01_Setup'!$B$7,B22&lt;='01_Setup'!$B$8),'01_Setup'!$B$6,"Outside selected year"))</f>
        <v/>
      </c>
      <c r="D22" s="20" t="str">
        <f>IF(B22="","",IF(B22&lt;'01_Setup'!$B$7,"",IF(B22&lt;=DATE('01_Setup'!$B$5,7,5),"Q1",IF(B22&lt;=DATE('01_Setup'!$B$5,10,5),"Q2",IF(B22&lt;=DATE('01_Setup'!$B$5+1,1,5),"Q3",IF(B22&lt;='01_Setup'!$B$8,"Q4",""))))))</f>
        <v/>
      </c>
      <c r="E22" s="22"/>
      <c r="F22" s="25"/>
      <c r="G22" s="25"/>
      <c r="H22" s="22"/>
      <c r="I22" s="22"/>
      <c r="J22" s="22"/>
      <c r="K22" s="22"/>
      <c r="L22" s="22"/>
      <c r="M22" s="17"/>
      <c r="N22" s="18"/>
      <c r="O22" s="19" t="str">
        <f t="shared" si="1"/>
        <v/>
      </c>
      <c r="P22" s="19" t="str">
        <f t="shared" si="2"/>
        <v/>
      </c>
      <c r="Q22" s="19" t="str">
        <f t="shared" si="3"/>
        <v/>
      </c>
      <c r="R22" s="19" t="str">
        <f t="shared" si="4"/>
        <v/>
      </c>
      <c r="S22" s="19" t="str">
        <f t="shared" si="5"/>
        <v/>
      </c>
      <c r="T22" s="19" t="str">
        <f t="shared" si="6"/>
        <v/>
      </c>
      <c r="U22" s="19" t="str">
        <f t="shared" si="7"/>
        <v/>
      </c>
      <c r="V22" s="19" t="str">
        <f t="shared" si="8"/>
        <v/>
      </c>
      <c r="W22" s="19" t="str">
        <f t="shared" si="9"/>
        <v/>
      </c>
      <c r="X22" s="17"/>
      <c r="Y22" s="23"/>
      <c r="Z22" s="23"/>
      <c r="AA22" s="26"/>
      <c r="AB22" s="24" t="str">
        <f>IF(B22="","",IF(OR(J22="Owner Funding",J22="Drawings",J22="Transfer",J22="Private"),IF(E22="","OK",IF(COUNTIF('01_Setup'!$B$23:$B$32,E22)=1,"OK","Unknown property")),IF(COUNTIF('01_Setup'!$B$23:$B$32,E22)=1,"OK","Unknown property")))</f>
        <v/>
      </c>
      <c r="AC22" s="24" t="str">
        <f t="shared" si="10"/>
        <v/>
      </c>
      <c r="AD22" s="24" t="str">
        <f t="shared" si="11"/>
        <v/>
      </c>
      <c r="AE22" s="24" t="str">
        <f t="shared" si="12"/>
        <v/>
      </c>
    </row>
    <row r="23" spans="1:31">
      <c r="A23" s="20" t="str">
        <f t="shared" si="0"/>
        <v/>
      </c>
      <c r="B23" s="21"/>
      <c r="C23" s="20" t="str">
        <f>IF(B23="","",IF(AND(B23&gt;='01_Setup'!$B$7,B23&lt;='01_Setup'!$B$8),'01_Setup'!$B$6,"Outside selected year"))</f>
        <v/>
      </c>
      <c r="D23" s="20" t="str">
        <f>IF(B23="","",IF(B23&lt;'01_Setup'!$B$7,"",IF(B23&lt;=DATE('01_Setup'!$B$5,7,5),"Q1",IF(B23&lt;=DATE('01_Setup'!$B$5,10,5),"Q2",IF(B23&lt;=DATE('01_Setup'!$B$5+1,1,5),"Q3",IF(B23&lt;='01_Setup'!$B$8,"Q4",""))))))</f>
        <v/>
      </c>
      <c r="E23" s="22"/>
      <c r="F23" s="25"/>
      <c r="G23" s="25"/>
      <c r="H23" s="22"/>
      <c r="I23" s="22"/>
      <c r="J23" s="22"/>
      <c r="K23" s="22"/>
      <c r="L23" s="22"/>
      <c r="M23" s="17"/>
      <c r="N23" s="18"/>
      <c r="O23" s="19" t="str">
        <f t="shared" si="1"/>
        <v/>
      </c>
      <c r="P23" s="19" t="str">
        <f t="shared" si="2"/>
        <v/>
      </c>
      <c r="Q23" s="19" t="str">
        <f t="shared" si="3"/>
        <v/>
      </c>
      <c r="R23" s="19" t="str">
        <f t="shared" si="4"/>
        <v/>
      </c>
      <c r="S23" s="19" t="str">
        <f t="shared" si="5"/>
        <v/>
      </c>
      <c r="T23" s="19" t="str">
        <f t="shared" si="6"/>
        <v/>
      </c>
      <c r="U23" s="19" t="str">
        <f t="shared" si="7"/>
        <v/>
      </c>
      <c r="V23" s="19" t="str">
        <f t="shared" si="8"/>
        <v/>
      </c>
      <c r="W23" s="19" t="str">
        <f t="shared" si="9"/>
        <v/>
      </c>
      <c r="X23" s="17"/>
      <c r="Y23" s="23"/>
      <c r="Z23" s="23"/>
      <c r="AA23" s="26"/>
      <c r="AB23" s="24" t="str">
        <f>IF(B23="","",IF(OR(J23="Owner Funding",J23="Drawings",J23="Transfer",J23="Private"),IF(E23="","OK",IF(COUNTIF('01_Setup'!$B$23:$B$32,E23)=1,"OK","Unknown property")),IF(COUNTIF('01_Setup'!$B$23:$B$32,E23)=1,"OK","Unknown property")))</f>
        <v/>
      </c>
      <c r="AC23" s="24" t="str">
        <f t="shared" si="10"/>
        <v/>
      </c>
      <c r="AD23" s="24" t="str">
        <f t="shared" si="11"/>
        <v/>
      </c>
      <c r="AE23" s="24" t="str">
        <f t="shared" si="12"/>
        <v/>
      </c>
    </row>
    <row r="24" spans="1:31">
      <c r="A24" s="20" t="str">
        <f t="shared" si="0"/>
        <v/>
      </c>
      <c r="B24" s="21"/>
      <c r="C24" s="20" t="str">
        <f>IF(B24="","",IF(AND(B24&gt;='01_Setup'!$B$7,B24&lt;='01_Setup'!$B$8),'01_Setup'!$B$6,"Outside selected year"))</f>
        <v/>
      </c>
      <c r="D24" s="20" t="str">
        <f>IF(B24="","",IF(B24&lt;'01_Setup'!$B$7,"",IF(B24&lt;=DATE('01_Setup'!$B$5,7,5),"Q1",IF(B24&lt;=DATE('01_Setup'!$B$5,10,5),"Q2",IF(B24&lt;=DATE('01_Setup'!$B$5+1,1,5),"Q3",IF(B24&lt;='01_Setup'!$B$8,"Q4",""))))))</f>
        <v/>
      </c>
      <c r="E24" s="22"/>
      <c r="F24" s="25"/>
      <c r="G24" s="25"/>
      <c r="H24" s="22"/>
      <c r="I24" s="22"/>
      <c r="J24" s="22"/>
      <c r="K24" s="22"/>
      <c r="L24" s="22"/>
      <c r="M24" s="17"/>
      <c r="N24" s="18"/>
      <c r="O24" s="19" t="str">
        <f t="shared" si="1"/>
        <v/>
      </c>
      <c r="P24" s="19" t="str">
        <f t="shared" si="2"/>
        <v/>
      </c>
      <c r="Q24" s="19" t="str">
        <f t="shared" si="3"/>
        <v/>
      </c>
      <c r="R24" s="19" t="str">
        <f t="shared" si="4"/>
        <v/>
      </c>
      <c r="S24" s="19" t="str">
        <f t="shared" si="5"/>
        <v/>
      </c>
      <c r="T24" s="19" t="str">
        <f t="shared" si="6"/>
        <v/>
      </c>
      <c r="U24" s="19" t="str">
        <f t="shared" si="7"/>
        <v/>
      </c>
      <c r="V24" s="19" t="str">
        <f t="shared" si="8"/>
        <v/>
      </c>
      <c r="W24" s="19" t="str">
        <f t="shared" si="9"/>
        <v/>
      </c>
      <c r="X24" s="17"/>
      <c r="Y24" s="23"/>
      <c r="Z24" s="23"/>
      <c r="AA24" s="26"/>
      <c r="AB24" s="24" t="str">
        <f>IF(B24="","",IF(OR(J24="Owner Funding",J24="Drawings",J24="Transfer",J24="Private"),IF(E24="","OK",IF(COUNTIF('01_Setup'!$B$23:$B$32,E24)=1,"OK","Unknown property")),IF(COUNTIF('01_Setup'!$B$23:$B$32,E24)=1,"OK","Unknown property")))</f>
        <v/>
      </c>
      <c r="AC24" s="24" t="str">
        <f t="shared" si="10"/>
        <v/>
      </c>
      <c r="AD24" s="24" t="str">
        <f t="shared" si="11"/>
        <v/>
      </c>
      <c r="AE24" s="24" t="str">
        <f t="shared" si="12"/>
        <v/>
      </c>
    </row>
    <row r="25" spans="1:31">
      <c r="A25" s="20" t="str">
        <f t="shared" si="0"/>
        <v/>
      </c>
      <c r="B25" s="21"/>
      <c r="C25" s="20" t="str">
        <f>IF(B25="","",IF(AND(B25&gt;='01_Setup'!$B$7,B25&lt;='01_Setup'!$B$8),'01_Setup'!$B$6,"Outside selected year"))</f>
        <v/>
      </c>
      <c r="D25" s="20" t="str">
        <f>IF(B25="","",IF(B25&lt;'01_Setup'!$B$7,"",IF(B25&lt;=DATE('01_Setup'!$B$5,7,5),"Q1",IF(B25&lt;=DATE('01_Setup'!$B$5,10,5),"Q2",IF(B25&lt;=DATE('01_Setup'!$B$5+1,1,5),"Q3",IF(B25&lt;='01_Setup'!$B$8,"Q4",""))))))</f>
        <v/>
      </c>
      <c r="E25" s="22"/>
      <c r="F25" s="25"/>
      <c r="G25" s="25"/>
      <c r="H25" s="22"/>
      <c r="I25" s="22"/>
      <c r="J25" s="22"/>
      <c r="K25" s="22"/>
      <c r="L25" s="22"/>
      <c r="M25" s="17"/>
      <c r="N25" s="18"/>
      <c r="O25" s="19" t="str">
        <f t="shared" si="1"/>
        <v/>
      </c>
      <c r="P25" s="19" t="str">
        <f t="shared" si="2"/>
        <v/>
      </c>
      <c r="Q25" s="19" t="str">
        <f t="shared" si="3"/>
        <v/>
      </c>
      <c r="R25" s="19" t="str">
        <f t="shared" si="4"/>
        <v/>
      </c>
      <c r="S25" s="19" t="str">
        <f t="shared" si="5"/>
        <v/>
      </c>
      <c r="T25" s="19" t="str">
        <f t="shared" si="6"/>
        <v/>
      </c>
      <c r="U25" s="19" t="str">
        <f t="shared" si="7"/>
        <v/>
      </c>
      <c r="V25" s="19" t="str">
        <f t="shared" si="8"/>
        <v/>
      </c>
      <c r="W25" s="19" t="str">
        <f t="shared" si="9"/>
        <v/>
      </c>
      <c r="X25" s="17"/>
      <c r="Y25" s="23"/>
      <c r="Z25" s="23"/>
      <c r="AA25" s="26"/>
      <c r="AB25" s="24" t="str">
        <f>IF(B25="","",IF(OR(J25="Owner Funding",J25="Drawings",J25="Transfer",J25="Private"),IF(E25="","OK",IF(COUNTIF('01_Setup'!$B$23:$B$32,E25)=1,"OK","Unknown property")),IF(COUNTIF('01_Setup'!$B$23:$B$32,E25)=1,"OK","Unknown property")))</f>
        <v/>
      </c>
      <c r="AC25" s="24" t="str">
        <f t="shared" si="10"/>
        <v/>
      </c>
      <c r="AD25" s="24" t="str">
        <f t="shared" si="11"/>
        <v/>
      </c>
      <c r="AE25" s="24" t="str">
        <f t="shared" si="12"/>
        <v/>
      </c>
    </row>
    <row r="26" spans="1:31">
      <c r="A26" s="20" t="str">
        <f t="shared" si="0"/>
        <v/>
      </c>
      <c r="B26" s="21"/>
      <c r="C26" s="20" t="str">
        <f>IF(B26="","",IF(AND(B26&gt;='01_Setup'!$B$7,B26&lt;='01_Setup'!$B$8),'01_Setup'!$B$6,"Outside selected year"))</f>
        <v/>
      </c>
      <c r="D26" s="20" t="str">
        <f>IF(B26="","",IF(B26&lt;'01_Setup'!$B$7,"",IF(B26&lt;=DATE('01_Setup'!$B$5,7,5),"Q1",IF(B26&lt;=DATE('01_Setup'!$B$5,10,5),"Q2",IF(B26&lt;=DATE('01_Setup'!$B$5+1,1,5),"Q3",IF(B26&lt;='01_Setup'!$B$8,"Q4",""))))))</f>
        <v/>
      </c>
      <c r="E26" s="22"/>
      <c r="F26" s="25"/>
      <c r="G26" s="25"/>
      <c r="H26" s="22"/>
      <c r="I26" s="22"/>
      <c r="J26" s="22"/>
      <c r="K26" s="22"/>
      <c r="L26" s="22"/>
      <c r="M26" s="17"/>
      <c r="N26" s="18"/>
      <c r="O26" s="19" t="str">
        <f t="shared" si="1"/>
        <v/>
      </c>
      <c r="P26" s="19" t="str">
        <f t="shared" si="2"/>
        <v/>
      </c>
      <c r="Q26" s="19" t="str">
        <f t="shared" si="3"/>
        <v/>
      </c>
      <c r="R26" s="19" t="str">
        <f t="shared" si="4"/>
        <v/>
      </c>
      <c r="S26" s="19" t="str">
        <f t="shared" si="5"/>
        <v/>
      </c>
      <c r="T26" s="19" t="str">
        <f t="shared" si="6"/>
        <v/>
      </c>
      <c r="U26" s="19" t="str">
        <f t="shared" si="7"/>
        <v/>
      </c>
      <c r="V26" s="19" t="str">
        <f t="shared" si="8"/>
        <v/>
      </c>
      <c r="W26" s="19" t="str">
        <f t="shared" si="9"/>
        <v/>
      </c>
      <c r="X26" s="17"/>
      <c r="Y26" s="23"/>
      <c r="Z26" s="23"/>
      <c r="AA26" s="26"/>
      <c r="AB26" s="24" t="str">
        <f>IF(B26="","",IF(OR(J26="Owner Funding",J26="Drawings",J26="Transfer",J26="Private"),IF(E26="","OK",IF(COUNTIF('01_Setup'!$B$23:$B$32,E26)=1,"OK","Unknown property")),IF(COUNTIF('01_Setup'!$B$23:$B$32,E26)=1,"OK","Unknown property")))</f>
        <v/>
      </c>
      <c r="AC26" s="24" t="str">
        <f t="shared" si="10"/>
        <v/>
      </c>
      <c r="AD26" s="24" t="str">
        <f t="shared" si="11"/>
        <v/>
      </c>
      <c r="AE26" s="24" t="str">
        <f t="shared" si="12"/>
        <v/>
      </c>
    </row>
    <row r="27" spans="1:31">
      <c r="A27" s="20" t="str">
        <f t="shared" si="0"/>
        <v/>
      </c>
      <c r="B27" s="21"/>
      <c r="C27" s="20" t="str">
        <f>IF(B27="","",IF(AND(B27&gt;='01_Setup'!$B$7,B27&lt;='01_Setup'!$B$8),'01_Setup'!$B$6,"Outside selected year"))</f>
        <v/>
      </c>
      <c r="D27" s="20" t="str">
        <f>IF(B27="","",IF(B27&lt;'01_Setup'!$B$7,"",IF(B27&lt;=DATE('01_Setup'!$B$5,7,5),"Q1",IF(B27&lt;=DATE('01_Setup'!$B$5,10,5),"Q2",IF(B27&lt;=DATE('01_Setup'!$B$5+1,1,5),"Q3",IF(B27&lt;='01_Setup'!$B$8,"Q4",""))))))</f>
        <v/>
      </c>
      <c r="E27" s="22"/>
      <c r="F27" s="25"/>
      <c r="G27" s="25"/>
      <c r="H27" s="22"/>
      <c r="I27" s="22"/>
      <c r="J27" s="22"/>
      <c r="K27" s="22"/>
      <c r="L27" s="22"/>
      <c r="M27" s="17"/>
      <c r="N27" s="18"/>
      <c r="O27" s="19" t="str">
        <f t="shared" si="1"/>
        <v/>
      </c>
      <c r="P27" s="19" t="str">
        <f t="shared" si="2"/>
        <v/>
      </c>
      <c r="Q27" s="19" t="str">
        <f t="shared" si="3"/>
        <v/>
      </c>
      <c r="R27" s="19" t="str">
        <f t="shared" si="4"/>
        <v/>
      </c>
      <c r="S27" s="19" t="str">
        <f t="shared" si="5"/>
        <v/>
      </c>
      <c r="T27" s="19" t="str">
        <f t="shared" si="6"/>
        <v/>
      </c>
      <c r="U27" s="19" t="str">
        <f t="shared" si="7"/>
        <v/>
      </c>
      <c r="V27" s="19" t="str">
        <f t="shared" si="8"/>
        <v/>
      </c>
      <c r="W27" s="19" t="str">
        <f t="shared" si="9"/>
        <v/>
      </c>
      <c r="X27" s="17"/>
      <c r="Y27" s="23"/>
      <c r="Z27" s="23"/>
      <c r="AA27" s="26"/>
      <c r="AB27" s="24" t="str">
        <f>IF(B27="","",IF(OR(J27="Owner Funding",J27="Drawings",J27="Transfer",J27="Private"),IF(E27="","OK",IF(COUNTIF('01_Setup'!$B$23:$B$32,E27)=1,"OK","Unknown property")),IF(COUNTIF('01_Setup'!$B$23:$B$32,E27)=1,"OK","Unknown property")))</f>
        <v/>
      </c>
      <c r="AC27" s="24" t="str">
        <f t="shared" si="10"/>
        <v/>
      </c>
      <c r="AD27" s="24" t="str">
        <f t="shared" si="11"/>
        <v/>
      </c>
      <c r="AE27" s="24" t="str">
        <f t="shared" si="12"/>
        <v/>
      </c>
    </row>
    <row r="28" spans="1:31">
      <c r="A28" s="20" t="str">
        <f t="shared" si="0"/>
        <v/>
      </c>
      <c r="B28" s="21"/>
      <c r="C28" s="20" t="str">
        <f>IF(B28="","",IF(AND(B28&gt;='01_Setup'!$B$7,B28&lt;='01_Setup'!$B$8),'01_Setup'!$B$6,"Outside selected year"))</f>
        <v/>
      </c>
      <c r="D28" s="20" t="str">
        <f>IF(B28="","",IF(B28&lt;'01_Setup'!$B$7,"",IF(B28&lt;=DATE('01_Setup'!$B$5,7,5),"Q1",IF(B28&lt;=DATE('01_Setup'!$B$5,10,5),"Q2",IF(B28&lt;=DATE('01_Setup'!$B$5+1,1,5),"Q3",IF(B28&lt;='01_Setup'!$B$8,"Q4",""))))))</f>
        <v/>
      </c>
      <c r="E28" s="22"/>
      <c r="F28" s="25"/>
      <c r="G28" s="25"/>
      <c r="H28" s="22"/>
      <c r="I28" s="22"/>
      <c r="J28" s="22"/>
      <c r="K28" s="22"/>
      <c r="L28" s="22"/>
      <c r="M28" s="17"/>
      <c r="N28" s="18"/>
      <c r="O28" s="19" t="str">
        <f t="shared" si="1"/>
        <v/>
      </c>
      <c r="P28" s="19" t="str">
        <f t="shared" si="2"/>
        <v/>
      </c>
      <c r="Q28" s="19" t="str">
        <f t="shared" si="3"/>
        <v/>
      </c>
      <c r="R28" s="19" t="str">
        <f t="shared" si="4"/>
        <v/>
      </c>
      <c r="S28" s="19" t="str">
        <f t="shared" si="5"/>
        <v/>
      </c>
      <c r="T28" s="19" t="str">
        <f t="shared" si="6"/>
        <v/>
      </c>
      <c r="U28" s="19" t="str">
        <f t="shared" si="7"/>
        <v/>
      </c>
      <c r="V28" s="19" t="str">
        <f t="shared" si="8"/>
        <v/>
      </c>
      <c r="W28" s="19" t="str">
        <f t="shared" si="9"/>
        <v/>
      </c>
      <c r="X28" s="17"/>
      <c r="Y28" s="23"/>
      <c r="Z28" s="23"/>
      <c r="AA28" s="26"/>
      <c r="AB28" s="24" t="str">
        <f>IF(B28="","",IF(OR(J28="Owner Funding",J28="Drawings",J28="Transfer",J28="Private"),IF(E28="","OK",IF(COUNTIF('01_Setup'!$B$23:$B$32,E28)=1,"OK","Unknown property")),IF(COUNTIF('01_Setup'!$B$23:$B$32,E28)=1,"OK","Unknown property")))</f>
        <v/>
      </c>
      <c r="AC28" s="24" t="str">
        <f t="shared" si="10"/>
        <v/>
      </c>
      <c r="AD28" s="24" t="str">
        <f t="shared" si="11"/>
        <v/>
      </c>
      <c r="AE28" s="24" t="str">
        <f t="shared" si="12"/>
        <v/>
      </c>
    </row>
    <row r="29" spans="1:31">
      <c r="A29" s="20" t="str">
        <f t="shared" si="0"/>
        <v/>
      </c>
      <c r="B29" s="21"/>
      <c r="C29" s="20" t="str">
        <f>IF(B29="","",IF(AND(B29&gt;='01_Setup'!$B$7,B29&lt;='01_Setup'!$B$8),'01_Setup'!$B$6,"Outside selected year"))</f>
        <v/>
      </c>
      <c r="D29" s="20" t="str">
        <f>IF(B29="","",IF(B29&lt;'01_Setup'!$B$7,"",IF(B29&lt;=DATE('01_Setup'!$B$5,7,5),"Q1",IF(B29&lt;=DATE('01_Setup'!$B$5,10,5),"Q2",IF(B29&lt;=DATE('01_Setup'!$B$5+1,1,5),"Q3",IF(B29&lt;='01_Setup'!$B$8,"Q4",""))))))</f>
        <v/>
      </c>
      <c r="E29" s="22"/>
      <c r="F29" s="25"/>
      <c r="G29" s="25"/>
      <c r="H29" s="22"/>
      <c r="I29" s="22"/>
      <c r="J29" s="22"/>
      <c r="K29" s="22"/>
      <c r="L29" s="22"/>
      <c r="M29" s="17"/>
      <c r="N29" s="18"/>
      <c r="O29" s="19" t="str">
        <f t="shared" si="1"/>
        <v/>
      </c>
      <c r="P29" s="19" t="str">
        <f t="shared" si="2"/>
        <v/>
      </c>
      <c r="Q29" s="19" t="str">
        <f t="shared" si="3"/>
        <v/>
      </c>
      <c r="R29" s="19" t="str">
        <f t="shared" si="4"/>
        <v/>
      </c>
      <c r="S29" s="19" t="str">
        <f t="shared" si="5"/>
        <v/>
      </c>
      <c r="T29" s="19" t="str">
        <f t="shared" si="6"/>
        <v/>
      </c>
      <c r="U29" s="19" t="str">
        <f t="shared" si="7"/>
        <v/>
      </c>
      <c r="V29" s="19" t="str">
        <f t="shared" si="8"/>
        <v/>
      </c>
      <c r="W29" s="19" t="str">
        <f t="shared" si="9"/>
        <v/>
      </c>
      <c r="X29" s="17"/>
      <c r="Y29" s="23"/>
      <c r="Z29" s="23"/>
      <c r="AA29" s="26"/>
      <c r="AB29" s="24" t="str">
        <f>IF(B29="","",IF(OR(J29="Owner Funding",J29="Drawings",J29="Transfer",J29="Private"),IF(E29="","OK",IF(COUNTIF('01_Setup'!$B$23:$B$32,E29)=1,"OK","Unknown property")),IF(COUNTIF('01_Setup'!$B$23:$B$32,E29)=1,"OK","Unknown property")))</f>
        <v/>
      </c>
      <c r="AC29" s="24" t="str">
        <f t="shared" si="10"/>
        <v/>
      </c>
      <c r="AD29" s="24" t="str">
        <f t="shared" si="11"/>
        <v/>
      </c>
      <c r="AE29" s="24" t="str">
        <f t="shared" si="12"/>
        <v/>
      </c>
    </row>
    <row r="30" spans="1:31">
      <c r="A30" s="20" t="str">
        <f t="shared" si="0"/>
        <v/>
      </c>
      <c r="B30" s="21"/>
      <c r="C30" s="20" t="str">
        <f>IF(B30="","",IF(AND(B30&gt;='01_Setup'!$B$7,B30&lt;='01_Setup'!$B$8),'01_Setup'!$B$6,"Outside selected year"))</f>
        <v/>
      </c>
      <c r="D30" s="20" t="str">
        <f>IF(B30="","",IF(B30&lt;'01_Setup'!$B$7,"",IF(B30&lt;=DATE('01_Setup'!$B$5,7,5),"Q1",IF(B30&lt;=DATE('01_Setup'!$B$5,10,5),"Q2",IF(B30&lt;=DATE('01_Setup'!$B$5+1,1,5),"Q3",IF(B30&lt;='01_Setup'!$B$8,"Q4",""))))))</f>
        <v/>
      </c>
      <c r="E30" s="22"/>
      <c r="F30" s="25"/>
      <c r="G30" s="25"/>
      <c r="H30" s="22"/>
      <c r="I30" s="22"/>
      <c r="J30" s="22"/>
      <c r="K30" s="22"/>
      <c r="L30" s="22"/>
      <c r="M30" s="17"/>
      <c r="N30" s="18"/>
      <c r="O30" s="19" t="str">
        <f t="shared" si="1"/>
        <v/>
      </c>
      <c r="P30" s="19" t="str">
        <f t="shared" si="2"/>
        <v/>
      </c>
      <c r="Q30" s="19" t="str">
        <f t="shared" si="3"/>
        <v/>
      </c>
      <c r="R30" s="19" t="str">
        <f t="shared" si="4"/>
        <v/>
      </c>
      <c r="S30" s="19" t="str">
        <f t="shared" si="5"/>
        <v/>
      </c>
      <c r="T30" s="19" t="str">
        <f t="shared" si="6"/>
        <v/>
      </c>
      <c r="U30" s="19" t="str">
        <f t="shared" si="7"/>
        <v/>
      </c>
      <c r="V30" s="19" t="str">
        <f t="shared" si="8"/>
        <v/>
      </c>
      <c r="W30" s="19" t="str">
        <f t="shared" si="9"/>
        <v/>
      </c>
      <c r="X30" s="17"/>
      <c r="Y30" s="23"/>
      <c r="Z30" s="23"/>
      <c r="AA30" s="26"/>
      <c r="AB30" s="24" t="str">
        <f>IF(B30="","",IF(OR(J30="Owner Funding",J30="Drawings",J30="Transfer",J30="Private"),IF(E30="","OK",IF(COUNTIF('01_Setup'!$B$23:$B$32,E30)=1,"OK","Unknown property")),IF(COUNTIF('01_Setup'!$B$23:$B$32,E30)=1,"OK","Unknown property")))</f>
        <v/>
      </c>
      <c r="AC30" s="24" t="str">
        <f t="shared" si="10"/>
        <v/>
      </c>
      <c r="AD30" s="24" t="str">
        <f t="shared" si="11"/>
        <v/>
      </c>
      <c r="AE30" s="24" t="str">
        <f t="shared" si="12"/>
        <v/>
      </c>
    </row>
    <row r="31" spans="1:31">
      <c r="A31" s="20" t="str">
        <f t="shared" si="0"/>
        <v/>
      </c>
      <c r="B31" s="21"/>
      <c r="C31" s="20" t="str">
        <f>IF(B31="","",IF(AND(B31&gt;='01_Setup'!$B$7,B31&lt;='01_Setup'!$B$8),'01_Setup'!$B$6,"Outside selected year"))</f>
        <v/>
      </c>
      <c r="D31" s="20" t="str">
        <f>IF(B31="","",IF(B31&lt;'01_Setup'!$B$7,"",IF(B31&lt;=DATE('01_Setup'!$B$5,7,5),"Q1",IF(B31&lt;=DATE('01_Setup'!$B$5,10,5),"Q2",IF(B31&lt;=DATE('01_Setup'!$B$5+1,1,5),"Q3",IF(B31&lt;='01_Setup'!$B$8,"Q4",""))))))</f>
        <v/>
      </c>
      <c r="E31" s="22"/>
      <c r="F31" s="25"/>
      <c r="G31" s="25"/>
      <c r="H31" s="22"/>
      <c r="I31" s="22"/>
      <c r="J31" s="22"/>
      <c r="K31" s="22"/>
      <c r="L31" s="22"/>
      <c r="M31" s="17"/>
      <c r="N31" s="18"/>
      <c r="O31" s="19" t="str">
        <f t="shared" si="1"/>
        <v/>
      </c>
      <c r="P31" s="19" t="str">
        <f t="shared" si="2"/>
        <v/>
      </c>
      <c r="Q31" s="19" t="str">
        <f t="shared" si="3"/>
        <v/>
      </c>
      <c r="R31" s="19" t="str">
        <f t="shared" si="4"/>
        <v/>
      </c>
      <c r="S31" s="19" t="str">
        <f t="shared" si="5"/>
        <v/>
      </c>
      <c r="T31" s="19" t="str">
        <f t="shared" si="6"/>
        <v/>
      </c>
      <c r="U31" s="19" t="str">
        <f t="shared" si="7"/>
        <v/>
      </c>
      <c r="V31" s="19" t="str">
        <f t="shared" si="8"/>
        <v/>
      </c>
      <c r="W31" s="19" t="str">
        <f t="shared" si="9"/>
        <v/>
      </c>
      <c r="X31" s="17"/>
      <c r="Y31" s="23"/>
      <c r="Z31" s="23"/>
      <c r="AA31" s="26"/>
      <c r="AB31" s="24" t="str">
        <f>IF(B31="","",IF(OR(J31="Owner Funding",J31="Drawings",J31="Transfer",J31="Private"),IF(E31="","OK",IF(COUNTIF('01_Setup'!$B$23:$B$32,E31)=1,"OK","Unknown property")),IF(COUNTIF('01_Setup'!$B$23:$B$32,E31)=1,"OK","Unknown property")))</f>
        <v/>
      </c>
      <c r="AC31" s="24" t="str">
        <f t="shared" si="10"/>
        <v/>
      </c>
      <c r="AD31" s="24" t="str">
        <f t="shared" si="11"/>
        <v/>
      </c>
      <c r="AE31" s="24" t="str">
        <f t="shared" si="12"/>
        <v/>
      </c>
    </row>
    <row r="32" spans="1:31">
      <c r="A32" s="20" t="str">
        <f t="shared" si="0"/>
        <v/>
      </c>
      <c r="B32" s="21"/>
      <c r="C32" s="20" t="str">
        <f>IF(B32="","",IF(AND(B32&gt;='01_Setup'!$B$7,B32&lt;='01_Setup'!$B$8),'01_Setup'!$B$6,"Outside selected year"))</f>
        <v/>
      </c>
      <c r="D32" s="20" t="str">
        <f>IF(B32="","",IF(B32&lt;'01_Setup'!$B$7,"",IF(B32&lt;=DATE('01_Setup'!$B$5,7,5),"Q1",IF(B32&lt;=DATE('01_Setup'!$B$5,10,5),"Q2",IF(B32&lt;=DATE('01_Setup'!$B$5+1,1,5),"Q3",IF(B32&lt;='01_Setup'!$B$8,"Q4",""))))))</f>
        <v/>
      </c>
      <c r="E32" s="22"/>
      <c r="F32" s="25"/>
      <c r="G32" s="25"/>
      <c r="H32" s="22"/>
      <c r="I32" s="22"/>
      <c r="J32" s="22"/>
      <c r="K32" s="22"/>
      <c r="L32" s="22"/>
      <c r="M32" s="17"/>
      <c r="N32" s="18"/>
      <c r="O32" s="19" t="str">
        <f t="shared" si="1"/>
        <v/>
      </c>
      <c r="P32" s="19" t="str">
        <f t="shared" si="2"/>
        <v/>
      </c>
      <c r="Q32" s="19" t="str">
        <f t="shared" si="3"/>
        <v/>
      </c>
      <c r="R32" s="19" t="str">
        <f t="shared" si="4"/>
        <v/>
      </c>
      <c r="S32" s="19" t="str">
        <f t="shared" si="5"/>
        <v/>
      </c>
      <c r="T32" s="19" t="str">
        <f t="shared" si="6"/>
        <v/>
      </c>
      <c r="U32" s="19" t="str">
        <f t="shared" si="7"/>
        <v/>
      </c>
      <c r="V32" s="19" t="str">
        <f t="shared" si="8"/>
        <v/>
      </c>
      <c r="W32" s="19" t="str">
        <f t="shared" si="9"/>
        <v/>
      </c>
      <c r="X32" s="17"/>
      <c r="Y32" s="23"/>
      <c r="Z32" s="23"/>
      <c r="AA32" s="26"/>
      <c r="AB32" s="24" t="str">
        <f>IF(B32="","",IF(OR(J32="Owner Funding",J32="Drawings",J32="Transfer",J32="Private"),IF(E32="","OK",IF(COUNTIF('01_Setup'!$B$23:$B$32,E32)=1,"OK","Unknown property")),IF(COUNTIF('01_Setup'!$B$23:$B$32,E32)=1,"OK","Unknown property")))</f>
        <v/>
      </c>
      <c r="AC32" s="24" t="str">
        <f t="shared" si="10"/>
        <v/>
      </c>
      <c r="AD32" s="24" t="str">
        <f t="shared" si="11"/>
        <v/>
      </c>
      <c r="AE32" s="24" t="str">
        <f t="shared" si="12"/>
        <v/>
      </c>
    </row>
    <row r="33" spans="1:31">
      <c r="A33" s="20" t="str">
        <f t="shared" si="0"/>
        <v/>
      </c>
      <c r="B33" s="21"/>
      <c r="C33" s="20" t="str">
        <f>IF(B33="","",IF(AND(B33&gt;='01_Setup'!$B$7,B33&lt;='01_Setup'!$B$8),'01_Setup'!$B$6,"Outside selected year"))</f>
        <v/>
      </c>
      <c r="D33" s="20" t="str">
        <f>IF(B33="","",IF(B33&lt;'01_Setup'!$B$7,"",IF(B33&lt;=DATE('01_Setup'!$B$5,7,5),"Q1",IF(B33&lt;=DATE('01_Setup'!$B$5,10,5),"Q2",IF(B33&lt;=DATE('01_Setup'!$B$5+1,1,5),"Q3",IF(B33&lt;='01_Setup'!$B$8,"Q4",""))))))</f>
        <v/>
      </c>
      <c r="E33" s="22"/>
      <c r="F33" s="25"/>
      <c r="G33" s="25"/>
      <c r="H33" s="22"/>
      <c r="I33" s="22"/>
      <c r="J33" s="22"/>
      <c r="K33" s="22"/>
      <c r="L33" s="22"/>
      <c r="M33" s="17"/>
      <c r="N33" s="18"/>
      <c r="O33" s="19" t="str">
        <f t="shared" si="1"/>
        <v/>
      </c>
      <c r="P33" s="19" t="str">
        <f t="shared" si="2"/>
        <v/>
      </c>
      <c r="Q33" s="19" t="str">
        <f t="shared" si="3"/>
        <v/>
      </c>
      <c r="R33" s="19" t="str">
        <f t="shared" si="4"/>
        <v/>
      </c>
      <c r="S33" s="19" t="str">
        <f t="shared" si="5"/>
        <v/>
      </c>
      <c r="T33" s="19" t="str">
        <f t="shared" si="6"/>
        <v/>
      </c>
      <c r="U33" s="19" t="str">
        <f t="shared" si="7"/>
        <v/>
      </c>
      <c r="V33" s="19" t="str">
        <f t="shared" si="8"/>
        <v/>
      </c>
      <c r="W33" s="19" t="str">
        <f t="shared" si="9"/>
        <v/>
      </c>
      <c r="X33" s="17"/>
      <c r="Y33" s="23"/>
      <c r="Z33" s="23"/>
      <c r="AA33" s="26"/>
      <c r="AB33" s="24" t="str">
        <f>IF(B33="","",IF(OR(J33="Owner Funding",J33="Drawings",J33="Transfer",J33="Private"),IF(E33="","OK",IF(COUNTIF('01_Setup'!$B$23:$B$32,E33)=1,"OK","Unknown property")),IF(COUNTIF('01_Setup'!$B$23:$B$32,E33)=1,"OK","Unknown property")))</f>
        <v/>
      </c>
      <c r="AC33" s="24" t="str">
        <f t="shared" si="10"/>
        <v/>
      </c>
      <c r="AD33" s="24" t="str">
        <f t="shared" si="11"/>
        <v/>
      </c>
      <c r="AE33" s="24" t="str">
        <f t="shared" si="12"/>
        <v/>
      </c>
    </row>
    <row r="34" spans="1:31">
      <c r="A34" s="20" t="str">
        <f t="shared" si="0"/>
        <v/>
      </c>
      <c r="B34" s="21"/>
      <c r="C34" s="20" t="str">
        <f>IF(B34="","",IF(AND(B34&gt;='01_Setup'!$B$7,B34&lt;='01_Setup'!$B$8),'01_Setup'!$B$6,"Outside selected year"))</f>
        <v/>
      </c>
      <c r="D34" s="20" t="str">
        <f>IF(B34="","",IF(B34&lt;'01_Setup'!$B$7,"",IF(B34&lt;=DATE('01_Setup'!$B$5,7,5),"Q1",IF(B34&lt;=DATE('01_Setup'!$B$5,10,5),"Q2",IF(B34&lt;=DATE('01_Setup'!$B$5+1,1,5),"Q3",IF(B34&lt;='01_Setup'!$B$8,"Q4",""))))))</f>
        <v/>
      </c>
      <c r="E34" s="22"/>
      <c r="F34" s="25"/>
      <c r="G34" s="25"/>
      <c r="H34" s="22"/>
      <c r="I34" s="22"/>
      <c r="J34" s="22"/>
      <c r="K34" s="22"/>
      <c r="L34" s="22"/>
      <c r="M34" s="17"/>
      <c r="N34" s="18"/>
      <c r="O34" s="19" t="str">
        <f t="shared" si="1"/>
        <v/>
      </c>
      <c r="P34" s="19" t="str">
        <f t="shared" si="2"/>
        <v/>
      </c>
      <c r="Q34" s="19" t="str">
        <f t="shared" si="3"/>
        <v/>
      </c>
      <c r="R34" s="19" t="str">
        <f t="shared" si="4"/>
        <v/>
      </c>
      <c r="S34" s="19" t="str">
        <f t="shared" si="5"/>
        <v/>
      </c>
      <c r="T34" s="19" t="str">
        <f t="shared" si="6"/>
        <v/>
      </c>
      <c r="U34" s="19" t="str">
        <f t="shared" si="7"/>
        <v/>
      </c>
      <c r="V34" s="19" t="str">
        <f t="shared" si="8"/>
        <v/>
      </c>
      <c r="W34" s="19" t="str">
        <f t="shared" si="9"/>
        <v/>
      </c>
      <c r="X34" s="17"/>
      <c r="Y34" s="23"/>
      <c r="Z34" s="23"/>
      <c r="AA34" s="26"/>
      <c r="AB34" s="24" t="str">
        <f>IF(B34="","",IF(OR(J34="Owner Funding",J34="Drawings",J34="Transfer",J34="Private"),IF(E34="","OK",IF(COUNTIF('01_Setup'!$B$23:$B$32,E34)=1,"OK","Unknown property")),IF(COUNTIF('01_Setup'!$B$23:$B$32,E34)=1,"OK","Unknown property")))</f>
        <v/>
      </c>
      <c r="AC34" s="24" t="str">
        <f t="shared" si="10"/>
        <v/>
      </c>
      <c r="AD34" s="24" t="str">
        <f t="shared" si="11"/>
        <v/>
      </c>
      <c r="AE34" s="24" t="str">
        <f t="shared" si="12"/>
        <v/>
      </c>
    </row>
    <row r="35" spans="1:31">
      <c r="A35" s="20" t="str">
        <f t="shared" si="0"/>
        <v/>
      </c>
      <c r="B35" s="21"/>
      <c r="C35" s="20" t="str">
        <f>IF(B35="","",IF(AND(B35&gt;='01_Setup'!$B$7,B35&lt;='01_Setup'!$B$8),'01_Setup'!$B$6,"Outside selected year"))</f>
        <v/>
      </c>
      <c r="D35" s="20" t="str">
        <f>IF(B35="","",IF(B35&lt;'01_Setup'!$B$7,"",IF(B35&lt;=DATE('01_Setup'!$B$5,7,5),"Q1",IF(B35&lt;=DATE('01_Setup'!$B$5,10,5),"Q2",IF(B35&lt;=DATE('01_Setup'!$B$5+1,1,5),"Q3",IF(B35&lt;='01_Setup'!$B$8,"Q4",""))))))</f>
        <v/>
      </c>
      <c r="E35" s="22"/>
      <c r="F35" s="25"/>
      <c r="G35" s="25"/>
      <c r="H35" s="22"/>
      <c r="I35" s="22"/>
      <c r="J35" s="22"/>
      <c r="K35" s="22"/>
      <c r="L35" s="22"/>
      <c r="M35" s="17"/>
      <c r="N35" s="18"/>
      <c r="O35" s="19" t="str">
        <f t="shared" si="1"/>
        <v/>
      </c>
      <c r="P35" s="19" t="str">
        <f t="shared" si="2"/>
        <v/>
      </c>
      <c r="Q35" s="19" t="str">
        <f t="shared" si="3"/>
        <v/>
      </c>
      <c r="R35" s="19" t="str">
        <f t="shared" si="4"/>
        <v/>
      </c>
      <c r="S35" s="19" t="str">
        <f t="shared" si="5"/>
        <v/>
      </c>
      <c r="T35" s="19" t="str">
        <f t="shared" si="6"/>
        <v/>
      </c>
      <c r="U35" s="19" t="str">
        <f t="shared" si="7"/>
        <v/>
      </c>
      <c r="V35" s="19" t="str">
        <f t="shared" si="8"/>
        <v/>
      </c>
      <c r="W35" s="19" t="str">
        <f t="shared" si="9"/>
        <v/>
      </c>
      <c r="X35" s="17"/>
      <c r="Y35" s="23"/>
      <c r="Z35" s="23"/>
      <c r="AA35" s="26"/>
      <c r="AB35" s="24" t="str">
        <f>IF(B35="","",IF(OR(J35="Owner Funding",J35="Drawings",J35="Transfer",J35="Private"),IF(E35="","OK",IF(COUNTIF('01_Setup'!$B$23:$B$32,E35)=1,"OK","Unknown property")),IF(COUNTIF('01_Setup'!$B$23:$B$32,E35)=1,"OK","Unknown property")))</f>
        <v/>
      </c>
      <c r="AC35" s="24" t="str">
        <f t="shared" si="10"/>
        <v/>
      </c>
      <c r="AD35" s="24" t="str">
        <f t="shared" si="11"/>
        <v/>
      </c>
      <c r="AE35" s="24" t="str">
        <f t="shared" si="12"/>
        <v/>
      </c>
    </row>
    <row r="36" spans="1:31">
      <c r="A36" s="20" t="str">
        <f t="shared" si="0"/>
        <v/>
      </c>
      <c r="B36" s="21"/>
      <c r="C36" s="20" t="str">
        <f>IF(B36="","",IF(AND(B36&gt;='01_Setup'!$B$7,B36&lt;='01_Setup'!$B$8),'01_Setup'!$B$6,"Outside selected year"))</f>
        <v/>
      </c>
      <c r="D36" s="20" t="str">
        <f>IF(B36="","",IF(B36&lt;'01_Setup'!$B$7,"",IF(B36&lt;=DATE('01_Setup'!$B$5,7,5),"Q1",IF(B36&lt;=DATE('01_Setup'!$B$5,10,5),"Q2",IF(B36&lt;=DATE('01_Setup'!$B$5+1,1,5),"Q3",IF(B36&lt;='01_Setup'!$B$8,"Q4",""))))))</f>
        <v/>
      </c>
      <c r="E36" s="22"/>
      <c r="F36" s="25"/>
      <c r="G36" s="25"/>
      <c r="H36" s="22"/>
      <c r="I36" s="22"/>
      <c r="J36" s="22"/>
      <c r="K36" s="22"/>
      <c r="L36" s="22"/>
      <c r="M36" s="17"/>
      <c r="N36" s="18"/>
      <c r="O36" s="19" t="str">
        <f t="shared" si="1"/>
        <v/>
      </c>
      <c r="P36" s="19" t="str">
        <f t="shared" si="2"/>
        <v/>
      </c>
      <c r="Q36" s="19" t="str">
        <f t="shared" si="3"/>
        <v/>
      </c>
      <c r="R36" s="19" t="str">
        <f t="shared" si="4"/>
        <v/>
      </c>
      <c r="S36" s="19" t="str">
        <f t="shared" si="5"/>
        <v/>
      </c>
      <c r="T36" s="19" t="str">
        <f t="shared" si="6"/>
        <v/>
      </c>
      <c r="U36" s="19" t="str">
        <f t="shared" si="7"/>
        <v/>
      </c>
      <c r="V36" s="19" t="str">
        <f t="shared" si="8"/>
        <v/>
      </c>
      <c r="W36" s="19" t="str">
        <f t="shared" si="9"/>
        <v/>
      </c>
      <c r="X36" s="17"/>
      <c r="Y36" s="23"/>
      <c r="Z36" s="23"/>
      <c r="AA36" s="26"/>
      <c r="AB36" s="24" t="str">
        <f>IF(B36="","",IF(OR(J36="Owner Funding",J36="Drawings",J36="Transfer",J36="Private"),IF(E36="","OK",IF(COUNTIF('01_Setup'!$B$23:$B$32,E36)=1,"OK","Unknown property")),IF(COUNTIF('01_Setup'!$B$23:$B$32,E36)=1,"OK","Unknown property")))</f>
        <v/>
      </c>
      <c r="AC36" s="24" t="str">
        <f t="shared" si="10"/>
        <v/>
      </c>
      <c r="AD36" s="24" t="str">
        <f t="shared" si="11"/>
        <v/>
      </c>
      <c r="AE36" s="24" t="str">
        <f t="shared" si="12"/>
        <v/>
      </c>
    </row>
    <row r="37" spans="1:31">
      <c r="A37" s="20" t="str">
        <f t="shared" si="0"/>
        <v/>
      </c>
      <c r="B37" s="21"/>
      <c r="C37" s="20" t="str">
        <f>IF(B37="","",IF(AND(B37&gt;='01_Setup'!$B$7,B37&lt;='01_Setup'!$B$8),'01_Setup'!$B$6,"Outside selected year"))</f>
        <v/>
      </c>
      <c r="D37" s="20" t="str">
        <f>IF(B37="","",IF(B37&lt;'01_Setup'!$B$7,"",IF(B37&lt;=DATE('01_Setup'!$B$5,7,5),"Q1",IF(B37&lt;=DATE('01_Setup'!$B$5,10,5),"Q2",IF(B37&lt;=DATE('01_Setup'!$B$5+1,1,5),"Q3",IF(B37&lt;='01_Setup'!$B$8,"Q4",""))))))</f>
        <v/>
      </c>
      <c r="E37" s="22"/>
      <c r="F37" s="25"/>
      <c r="G37" s="25"/>
      <c r="H37" s="22"/>
      <c r="I37" s="22"/>
      <c r="J37" s="22"/>
      <c r="K37" s="22"/>
      <c r="L37" s="22"/>
      <c r="M37" s="17"/>
      <c r="N37" s="18"/>
      <c r="O37" s="19" t="str">
        <f t="shared" si="1"/>
        <v/>
      </c>
      <c r="P37" s="19" t="str">
        <f t="shared" si="2"/>
        <v/>
      </c>
      <c r="Q37" s="19" t="str">
        <f t="shared" si="3"/>
        <v/>
      </c>
      <c r="R37" s="19" t="str">
        <f t="shared" si="4"/>
        <v/>
      </c>
      <c r="S37" s="19" t="str">
        <f t="shared" si="5"/>
        <v/>
      </c>
      <c r="T37" s="19" t="str">
        <f t="shared" si="6"/>
        <v/>
      </c>
      <c r="U37" s="19" t="str">
        <f t="shared" si="7"/>
        <v/>
      </c>
      <c r="V37" s="19" t="str">
        <f t="shared" si="8"/>
        <v/>
      </c>
      <c r="W37" s="19" t="str">
        <f t="shared" si="9"/>
        <v/>
      </c>
      <c r="X37" s="17"/>
      <c r="Y37" s="23"/>
      <c r="Z37" s="23"/>
      <c r="AA37" s="26"/>
      <c r="AB37" s="24" t="str">
        <f>IF(B37="","",IF(OR(J37="Owner Funding",J37="Drawings",J37="Transfer",J37="Private"),IF(E37="","OK",IF(COUNTIF('01_Setup'!$B$23:$B$32,E37)=1,"OK","Unknown property")),IF(COUNTIF('01_Setup'!$B$23:$B$32,E37)=1,"OK","Unknown property")))</f>
        <v/>
      </c>
      <c r="AC37" s="24" t="str">
        <f t="shared" si="10"/>
        <v/>
      </c>
      <c r="AD37" s="24" t="str">
        <f t="shared" si="11"/>
        <v/>
      </c>
      <c r="AE37" s="24" t="str">
        <f t="shared" si="12"/>
        <v/>
      </c>
    </row>
    <row r="38" spans="1:31">
      <c r="A38" s="20" t="str">
        <f t="shared" si="0"/>
        <v/>
      </c>
      <c r="B38" s="21"/>
      <c r="C38" s="20" t="str">
        <f>IF(B38="","",IF(AND(B38&gt;='01_Setup'!$B$7,B38&lt;='01_Setup'!$B$8),'01_Setup'!$B$6,"Outside selected year"))</f>
        <v/>
      </c>
      <c r="D38" s="20" t="str">
        <f>IF(B38="","",IF(B38&lt;'01_Setup'!$B$7,"",IF(B38&lt;=DATE('01_Setup'!$B$5,7,5),"Q1",IF(B38&lt;=DATE('01_Setup'!$B$5,10,5),"Q2",IF(B38&lt;=DATE('01_Setup'!$B$5+1,1,5),"Q3",IF(B38&lt;='01_Setup'!$B$8,"Q4",""))))))</f>
        <v/>
      </c>
      <c r="E38" s="22"/>
      <c r="F38" s="25"/>
      <c r="G38" s="25"/>
      <c r="H38" s="22"/>
      <c r="I38" s="22"/>
      <c r="J38" s="22"/>
      <c r="K38" s="22"/>
      <c r="L38" s="22"/>
      <c r="M38" s="17"/>
      <c r="N38" s="18"/>
      <c r="O38" s="19" t="str">
        <f t="shared" si="1"/>
        <v/>
      </c>
      <c r="P38" s="19" t="str">
        <f t="shared" si="2"/>
        <v/>
      </c>
      <c r="Q38" s="19" t="str">
        <f t="shared" si="3"/>
        <v/>
      </c>
      <c r="R38" s="19" t="str">
        <f t="shared" si="4"/>
        <v/>
      </c>
      <c r="S38" s="19" t="str">
        <f t="shared" si="5"/>
        <v/>
      </c>
      <c r="T38" s="19" t="str">
        <f t="shared" si="6"/>
        <v/>
      </c>
      <c r="U38" s="19" t="str">
        <f t="shared" si="7"/>
        <v/>
      </c>
      <c r="V38" s="19" t="str">
        <f t="shared" si="8"/>
        <v/>
      </c>
      <c r="W38" s="19" t="str">
        <f t="shared" si="9"/>
        <v/>
      </c>
      <c r="X38" s="17"/>
      <c r="Y38" s="23"/>
      <c r="Z38" s="23"/>
      <c r="AA38" s="26"/>
      <c r="AB38" s="24" t="str">
        <f>IF(B38="","",IF(OR(J38="Owner Funding",J38="Drawings",J38="Transfer",J38="Private"),IF(E38="","OK",IF(COUNTIF('01_Setup'!$B$23:$B$32,E38)=1,"OK","Unknown property")),IF(COUNTIF('01_Setup'!$B$23:$B$32,E38)=1,"OK","Unknown property")))</f>
        <v/>
      </c>
      <c r="AC38" s="24" t="str">
        <f t="shared" si="10"/>
        <v/>
      </c>
      <c r="AD38" s="24" t="str">
        <f t="shared" si="11"/>
        <v/>
      </c>
      <c r="AE38" s="24" t="str">
        <f t="shared" si="12"/>
        <v/>
      </c>
    </row>
    <row r="39" spans="1:31">
      <c r="A39" s="20" t="str">
        <f t="shared" si="0"/>
        <v/>
      </c>
      <c r="B39" s="21"/>
      <c r="C39" s="20" t="str">
        <f>IF(B39="","",IF(AND(B39&gt;='01_Setup'!$B$7,B39&lt;='01_Setup'!$B$8),'01_Setup'!$B$6,"Outside selected year"))</f>
        <v/>
      </c>
      <c r="D39" s="20" t="str">
        <f>IF(B39="","",IF(B39&lt;'01_Setup'!$B$7,"",IF(B39&lt;=DATE('01_Setup'!$B$5,7,5),"Q1",IF(B39&lt;=DATE('01_Setup'!$B$5,10,5),"Q2",IF(B39&lt;=DATE('01_Setup'!$B$5+1,1,5),"Q3",IF(B39&lt;='01_Setup'!$B$8,"Q4",""))))))</f>
        <v/>
      </c>
      <c r="E39" s="22"/>
      <c r="F39" s="25"/>
      <c r="G39" s="25"/>
      <c r="H39" s="22"/>
      <c r="I39" s="22"/>
      <c r="J39" s="22"/>
      <c r="K39" s="22"/>
      <c r="L39" s="22"/>
      <c r="M39" s="17"/>
      <c r="N39" s="18"/>
      <c r="O39" s="19" t="str">
        <f t="shared" si="1"/>
        <v/>
      </c>
      <c r="P39" s="19" t="str">
        <f t="shared" si="2"/>
        <v/>
      </c>
      <c r="Q39" s="19" t="str">
        <f t="shared" si="3"/>
        <v/>
      </c>
      <c r="R39" s="19" t="str">
        <f t="shared" si="4"/>
        <v/>
      </c>
      <c r="S39" s="19" t="str">
        <f t="shared" si="5"/>
        <v/>
      </c>
      <c r="T39" s="19" t="str">
        <f t="shared" si="6"/>
        <v/>
      </c>
      <c r="U39" s="19" t="str">
        <f t="shared" si="7"/>
        <v/>
      </c>
      <c r="V39" s="19" t="str">
        <f t="shared" si="8"/>
        <v/>
      </c>
      <c r="W39" s="19" t="str">
        <f t="shared" si="9"/>
        <v/>
      </c>
      <c r="X39" s="17"/>
      <c r="Y39" s="23"/>
      <c r="Z39" s="23"/>
      <c r="AA39" s="26"/>
      <c r="AB39" s="24" t="str">
        <f>IF(B39="","",IF(OR(J39="Owner Funding",J39="Drawings",J39="Transfer",J39="Private"),IF(E39="","OK",IF(COUNTIF('01_Setup'!$B$23:$B$32,E39)=1,"OK","Unknown property")),IF(COUNTIF('01_Setup'!$B$23:$B$32,E39)=1,"OK","Unknown property")))</f>
        <v/>
      </c>
      <c r="AC39" s="24" t="str">
        <f t="shared" si="10"/>
        <v/>
      </c>
      <c r="AD39" s="24" t="str">
        <f t="shared" si="11"/>
        <v/>
      </c>
      <c r="AE39" s="24" t="str">
        <f t="shared" si="12"/>
        <v/>
      </c>
    </row>
    <row r="40" spans="1:31">
      <c r="A40" s="20" t="str">
        <f t="shared" si="0"/>
        <v/>
      </c>
      <c r="B40" s="21"/>
      <c r="C40" s="20" t="str">
        <f>IF(B40="","",IF(AND(B40&gt;='01_Setup'!$B$7,B40&lt;='01_Setup'!$B$8),'01_Setup'!$B$6,"Outside selected year"))</f>
        <v/>
      </c>
      <c r="D40" s="20" t="str">
        <f>IF(B40="","",IF(B40&lt;'01_Setup'!$B$7,"",IF(B40&lt;=DATE('01_Setup'!$B$5,7,5),"Q1",IF(B40&lt;=DATE('01_Setup'!$B$5,10,5),"Q2",IF(B40&lt;=DATE('01_Setup'!$B$5+1,1,5),"Q3",IF(B40&lt;='01_Setup'!$B$8,"Q4",""))))))</f>
        <v/>
      </c>
      <c r="E40" s="22"/>
      <c r="F40" s="25"/>
      <c r="G40" s="25"/>
      <c r="H40" s="22"/>
      <c r="I40" s="22"/>
      <c r="J40" s="22"/>
      <c r="K40" s="22"/>
      <c r="L40" s="22"/>
      <c r="M40" s="17"/>
      <c r="N40" s="18"/>
      <c r="O40" s="19" t="str">
        <f t="shared" si="1"/>
        <v/>
      </c>
      <c r="P40" s="19" t="str">
        <f t="shared" si="2"/>
        <v/>
      </c>
      <c r="Q40" s="19" t="str">
        <f t="shared" si="3"/>
        <v/>
      </c>
      <c r="R40" s="19" t="str">
        <f t="shared" si="4"/>
        <v/>
      </c>
      <c r="S40" s="19" t="str">
        <f t="shared" si="5"/>
        <v/>
      </c>
      <c r="T40" s="19" t="str">
        <f t="shared" si="6"/>
        <v/>
      </c>
      <c r="U40" s="19" t="str">
        <f t="shared" si="7"/>
        <v/>
      </c>
      <c r="V40" s="19" t="str">
        <f t="shared" si="8"/>
        <v/>
      </c>
      <c r="W40" s="19" t="str">
        <f t="shared" si="9"/>
        <v/>
      </c>
      <c r="X40" s="17"/>
      <c r="Y40" s="23"/>
      <c r="Z40" s="23"/>
      <c r="AA40" s="26"/>
      <c r="AB40" s="24" t="str">
        <f>IF(B40="","",IF(OR(J40="Owner Funding",J40="Drawings",J40="Transfer",J40="Private"),IF(E40="","OK",IF(COUNTIF('01_Setup'!$B$23:$B$32,E40)=1,"OK","Unknown property")),IF(COUNTIF('01_Setup'!$B$23:$B$32,E40)=1,"OK","Unknown property")))</f>
        <v/>
      </c>
      <c r="AC40" s="24" t="str">
        <f t="shared" si="10"/>
        <v/>
      </c>
      <c r="AD40" s="24" t="str">
        <f t="shared" si="11"/>
        <v/>
      </c>
      <c r="AE40" s="24" t="str">
        <f t="shared" si="12"/>
        <v/>
      </c>
    </row>
    <row r="41" spans="1:31">
      <c r="A41" s="20" t="str">
        <f t="shared" si="0"/>
        <v/>
      </c>
      <c r="B41" s="21"/>
      <c r="C41" s="20" t="str">
        <f>IF(B41="","",IF(AND(B41&gt;='01_Setup'!$B$7,B41&lt;='01_Setup'!$B$8),'01_Setup'!$B$6,"Outside selected year"))</f>
        <v/>
      </c>
      <c r="D41" s="20" t="str">
        <f>IF(B41="","",IF(B41&lt;'01_Setup'!$B$7,"",IF(B41&lt;=DATE('01_Setup'!$B$5,7,5),"Q1",IF(B41&lt;=DATE('01_Setup'!$B$5,10,5),"Q2",IF(B41&lt;=DATE('01_Setup'!$B$5+1,1,5),"Q3",IF(B41&lt;='01_Setup'!$B$8,"Q4",""))))))</f>
        <v/>
      </c>
      <c r="E41" s="22"/>
      <c r="F41" s="25"/>
      <c r="G41" s="25"/>
      <c r="H41" s="22"/>
      <c r="I41" s="22"/>
      <c r="J41" s="22"/>
      <c r="K41" s="22"/>
      <c r="L41" s="22"/>
      <c r="M41" s="17"/>
      <c r="N41" s="18"/>
      <c r="O41" s="19" t="str">
        <f t="shared" si="1"/>
        <v/>
      </c>
      <c r="P41" s="19" t="str">
        <f t="shared" si="2"/>
        <v/>
      </c>
      <c r="Q41" s="19" t="str">
        <f t="shared" si="3"/>
        <v/>
      </c>
      <c r="R41" s="19" t="str">
        <f t="shared" si="4"/>
        <v/>
      </c>
      <c r="S41" s="19" t="str">
        <f t="shared" si="5"/>
        <v/>
      </c>
      <c r="T41" s="19" t="str">
        <f t="shared" si="6"/>
        <v/>
      </c>
      <c r="U41" s="19" t="str">
        <f t="shared" si="7"/>
        <v/>
      </c>
      <c r="V41" s="19" t="str">
        <f t="shared" si="8"/>
        <v/>
      </c>
      <c r="W41" s="19" t="str">
        <f t="shared" si="9"/>
        <v/>
      </c>
      <c r="X41" s="17"/>
      <c r="Y41" s="23"/>
      <c r="Z41" s="23"/>
      <c r="AA41" s="26"/>
      <c r="AB41" s="24" t="str">
        <f>IF(B41="","",IF(OR(J41="Owner Funding",J41="Drawings",J41="Transfer",J41="Private"),IF(E41="","OK",IF(COUNTIF('01_Setup'!$B$23:$B$32,E41)=1,"OK","Unknown property")),IF(COUNTIF('01_Setup'!$B$23:$B$32,E41)=1,"OK","Unknown property")))</f>
        <v/>
      </c>
      <c r="AC41" s="24" t="str">
        <f t="shared" si="10"/>
        <v/>
      </c>
      <c r="AD41" s="24" t="str">
        <f t="shared" si="11"/>
        <v/>
      </c>
      <c r="AE41" s="24" t="str">
        <f t="shared" si="12"/>
        <v/>
      </c>
    </row>
    <row r="42" spans="1:31">
      <c r="A42" s="20" t="str">
        <f t="shared" si="0"/>
        <v/>
      </c>
      <c r="B42" s="21"/>
      <c r="C42" s="20" t="str">
        <f>IF(B42="","",IF(AND(B42&gt;='01_Setup'!$B$7,B42&lt;='01_Setup'!$B$8),'01_Setup'!$B$6,"Outside selected year"))</f>
        <v/>
      </c>
      <c r="D42" s="20" t="str">
        <f>IF(B42="","",IF(B42&lt;'01_Setup'!$B$7,"",IF(B42&lt;=DATE('01_Setup'!$B$5,7,5),"Q1",IF(B42&lt;=DATE('01_Setup'!$B$5,10,5),"Q2",IF(B42&lt;=DATE('01_Setup'!$B$5+1,1,5),"Q3",IF(B42&lt;='01_Setup'!$B$8,"Q4",""))))))</f>
        <v/>
      </c>
      <c r="E42" s="22"/>
      <c r="F42" s="25"/>
      <c r="G42" s="25"/>
      <c r="H42" s="22"/>
      <c r="I42" s="22"/>
      <c r="J42" s="22"/>
      <c r="K42" s="22"/>
      <c r="L42" s="22"/>
      <c r="M42" s="17"/>
      <c r="N42" s="18"/>
      <c r="O42" s="19" t="str">
        <f t="shared" si="1"/>
        <v/>
      </c>
      <c r="P42" s="19" t="str">
        <f t="shared" si="2"/>
        <v/>
      </c>
      <c r="Q42" s="19" t="str">
        <f t="shared" si="3"/>
        <v/>
      </c>
      <c r="R42" s="19" t="str">
        <f t="shared" si="4"/>
        <v/>
      </c>
      <c r="S42" s="19" t="str">
        <f t="shared" si="5"/>
        <v/>
      </c>
      <c r="T42" s="19" t="str">
        <f t="shared" si="6"/>
        <v/>
      </c>
      <c r="U42" s="19" t="str">
        <f t="shared" si="7"/>
        <v/>
      </c>
      <c r="V42" s="19" t="str">
        <f t="shared" si="8"/>
        <v/>
      </c>
      <c r="W42" s="19" t="str">
        <f t="shared" si="9"/>
        <v/>
      </c>
      <c r="X42" s="17"/>
      <c r="Y42" s="23"/>
      <c r="Z42" s="23"/>
      <c r="AA42" s="26"/>
      <c r="AB42" s="24" t="str">
        <f>IF(B42="","",IF(OR(J42="Owner Funding",J42="Drawings",J42="Transfer",J42="Private"),IF(E42="","OK",IF(COUNTIF('01_Setup'!$B$23:$B$32,E42)=1,"OK","Unknown property")),IF(COUNTIF('01_Setup'!$B$23:$B$32,E42)=1,"OK","Unknown property")))</f>
        <v/>
      </c>
      <c r="AC42" s="24" t="str">
        <f t="shared" si="10"/>
        <v/>
      </c>
      <c r="AD42" s="24" t="str">
        <f t="shared" si="11"/>
        <v/>
      </c>
      <c r="AE42" s="24" t="str">
        <f t="shared" si="12"/>
        <v/>
      </c>
    </row>
    <row r="43" spans="1:31">
      <c r="A43" s="20" t="str">
        <f t="shared" si="0"/>
        <v/>
      </c>
      <c r="B43" s="21"/>
      <c r="C43" s="20" t="str">
        <f>IF(B43="","",IF(AND(B43&gt;='01_Setup'!$B$7,B43&lt;='01_Setup'!$B$8),'01_Setup'!$B$6,"Outside selected year"))</f>
        <v/>
      </c>
      <c r="D43" s="20" t="str">
        <f>IF(B43="","",IF(B43&lt;'01_Setup'!$B$7,"",IF(B43&lt;=DATE('01_Setup'!$B$5,7,5),"Q1",IF(B43&lt;=DATE('01_Setup'!$B$5,10,5),"Q2",IF(B43&lt;=DATE('01_Setup'!$B$5+1,1,5),"Q3",IF(B43&lt;='01_Setup'!$B$8,"Q4",""))))))</f>
        <v/>
      </c>
      <c r="E43" s="22"/>
      <c r="F43" s="25"/>
      <c r="G43" s="25"/>
      <c r="H43" s="22"/>
      <c r="I43" s="22"/>
      <c r="J43" s="22"/>
      <c r="K43" s="22"/>
      <c r="L43" s="22"/>
      <c r="M43" s="17"/>
      <c r="N43" s="18"/>
      <c r="O43" s="19" t="str">
        <f t="shared" si="1"/>
        <v/>
      </c>
      <c r="P43" s="19" t="str">
        <f t="shared" si="2"/>
        <v/>
      </c>
      <c r="Q43" s="19" t="str">
        <f t="shared" si="3"/>
        <v/>
      </c>
      <c r="R43" s="19" t="str">
        <f t="shared" si="4"/>
        <v/>
      </c>
      <c r="S43" s="19" t="str">
        <f t="shared" si="5"/>
        <v/>
      </c>
      <c r="T43" s="19" t="str">
        <f t="shared" si="6"/>
        <v/>
      </c>
      <c r="U43" s="19" t="str">
        <f t="shared" si="7"/>
        <v/>
      </c>
      <c r="V43" s="19" t="str">
        <f t="shared" si="8"/>
        <v/>
      </c>
      <c r="W43" s="19" t="str">
        <f t="shared" si="9"/>
        <v/>
      </c>
      <c r="X43" s="17"/>
      <c r="Y43" s="23"/>
      <c r="Z43" s="23"/>
      <c r="AA43" s="26"/>
      <c r="AB43" s="24" t="str">
        <f>IF(B43="","",IF(OR(J43="Owner Funding",J43="Drawings",J43="Transfer",J43="Private"),IF(E43="","OK",IF(COUNTIF('01_Setup'!$B$23:$B$32,E43)=1,"OK","Unknown property")),IF(COUNTIF('01_Setup'!$B$23:$B$32,E43)=1,"OK","Unknown property")))</f>
        <v/>
      </c>
      <c r="AC43" s="24" t="str">
        <f t="shared" si="10"/>
        <v/>
      </c>
      <c r="AD43" s="24" t="str">
        <f t="shared" si="11"/>
        <v/>
      </c>
      <c r="AE43" s="24" t="str">
        <f t="shared" si="12"/>
        <v/>
      </c>
    </row>
    <row r="44" spans="1:31">
      <c r="A44" s="20" t="str">
        <f t="shared" si="0"/>
        <v/>
      </c>
      <c r="B44" s="21"/>
      <c r="C44" s="20" t="str">
        <f>IF(B44="","",IF(AND(B44&gt;='01_Setup'!$B$7,B44&lt;='01_Setup'!$B$8),'01_Setup'!$B$6,"Outside selected year"))</f>
        <v/>
      </c>
      <c r="D44" s="20" t="str">
        <f>IF(B44="","",IF(B44&lt;'01_Setup'!$B$7,"",IF(B44&lt;=DATE('01_Setup'!$B$5,7,5),"Q1",IF(B44&lt;=DATE('01_Setup'!$B$5,10,5),"Q2",IF(B44&lt;=DATE('01_Setup'!$B$5+1,1,5),"Q3",IF(B44&lt;='01_Setup'!$B$8,"Q4",""))))))</f>
        <v/>
      </c>
      <c r="E44" s="22"/>
      <c r="F44" s="25"/>
      <c r="G44" s="25"/>
      <c r="H44" s="22"/>
      <c r="I44" s="22"/>
      <c r="J44" s="22"/>
      <c r="K44" s="22"/>
      <c r="L44" s="22"/>
      <c r="M44" s="17"/>
      <c r="N44" s="18"/>
      <c r="O44" s="19" t="str">
        <f t="shared" si="1"/>
        <v/>
      </c>
      <c r="P44" s="19" t="str">
        <f t="shared" si="2"/>
        <v/>
      </c>
      <c r="Q44" s="19" t="str">
        <f t="shared" si="3"/>
        <v/>
      </c>
      <c r="R44" s="19" t="str">
        <f t="shared" si="4"/>
        <v/>
      </c>
      <c r="S44" s="19" t="str">
        <f t="shared" si="5"/>
        <v/>
      </c>
      <c r="T44" s="19" t="str">
        <f t="shared" si="6"/>
        <v/>
      </c>
      <c r="U44" s="19" t="str">
        <f t="shared" si="7"/>
        <v/>
      </c>
      <c r="V44" s="19" t="str">
        <f t="shared" si="8"/>
        <v/>
      </c>
      <c r="W44" s="19" t="str">
        <f t="shared" si="9"/>
        <v/>
      </c>
      <c r="X44" s="17"/>
      <c r="Y44" s="23"/>
      <c r="Z44" s="23"/>
      <c r="AA44" s="26"/>
      <c r="AB44" s="24" t="str">
        <f>IF(B44="","",IF(OR(J44="Owner Funding",J44="Drawings",J44="Transfer",J44="Private"),IF(E44="","OK",IF(COUNTIF('01_Setup'!$B$23:$B$32,E44)=1,"OK","Unknown property")),IF(COUNTIF('01_Setup'!$B$23:$B$32,E44)=1,"OK","Unknown property")))</f>
        <v/>
      </c>
      <c r="AC44" s="24" t="str">
        <f t="shared" si="10"/>
        <v/>
      </c>
      <c r="AD44" s="24" t="str">
        <f t="shared" si="11"/>
        <v/>
      </c>
      <c r="AE44" s="24" t="str">
        <f t="shared" si="12"/>
        <v/>
      </c>
    </row>
    <row r="45" spans="1:31">
      <c r="A45" s="20" t="str">
        <f t="shared" si="0"/>
        <v/>
      </c>
      <c r="B45" s="21"/>
      <c r="C45" s="20" t="str">
        <f>IF(B45="","",IF(AND(B45&gt;='01_Setup'!$B$7,B45&lt;='01_Setup'!$B$8),'01_Setup'!$B$6,"Outside selected year"))</f>
        <v/>
      </c>
      <c r="D45" s="20" t="str">
        <f>IF(B45="","",IF(B45&lt;'01_Setup'!$B$7,"",IF(B45&lt;=DATE('01_Setup'!$B$5,7,5),"Q1",IF(B45&lt;=DATE('01_Setup'!$B$5,10,5),"Q2",IF(B45&lt;=DATE('01_Setup'!$B$5+1,1,5),"Q3",IF(B45&lt;='01_Setup'!$B$8,"Q4",""))))))</f>
        <v/>
      </c>
      <c r="E45" s="22"/>
      <c r="F45" s="25"/>
      <c r="G45" s="25"/>
      <c r="H45" s="22"/>
      <c r="I45" s="22"/>
      <c r="J45" s="22"/>
      <c r="K45" s="22"/>
      <c r="L45" s="22"/>
      <c r="M45" s="17"/>
      <c r="N45" s="18"/>
      <c r="O45" s="19" t="str">
        <f t="shared" si="1"/>
        <v/>
      </c>
      <c r="P45" s="19" t="str">
        <f t="shared" si="2"/>
        <v/>
      </c>
      <c r="Q45" s="19" t="str">
        <f t="shared" si="3"/>
        <v/>
      </c>
      <c r="R45" s="19" t="str">
        <f t="shared" si="4"/>
        <v/>
      </c>
      <c r="S45" s="19" t="str">
        <f t="shared" si="5"/>
        <v/>
      </c>
      <c r="T45" s="19" t="str">
        <f t="shared" si="6"/>
        <v/>
      </c>
      <c r="U45" s="19" t="str">
        <f t="shared" si="7"/>
        <v/>
      </c>
      <c r="V45" s="19" t="str">
        <f t="shared" si="8"/>
        <v/>
      </c>
      <c r="W45" s="19" t="str">
        <f t="shared" si="9"/>
        <v/>
      </c>
      <c r="X45" s="17"/>
      <c r="Y45" s="23"/>
      <c r="Z45" s="23"/>
      <c r="AA45" s="26"/>
      <c r="AB45" s="24" t="str">
        <f>IF(B45="","",IF(OR(J45="Owner Funding",J45="Drawings",J45="Transfer",J45="Private"),IF(E45="","OK",IF(COUNTIF('01_Setup'!$B$23:$B$32,E45)=1,"OK","Unknown property")),IF(COUNTIF('01_Setup'!$B$23:$B$32,E45)=1,"OK","Unknown property")))</f>
        <v/>
      </c>
      <c r="AC45" s="24" t="str">
        <f t="shared" si="10"/>
        <v/>
      </c>
      <c r="AD45" s="24" t="str">
        <f t="shared" si="11"/>
        <v/>
      </c>
      <c r="AE45" s="24" t="str">
        <f t="shared" si="12"/>
        <v/>
      </c>
    </row>
    <row r="46" spans="1:31">
      <c r="A46" s="20" t="str">
        <f t="shared" si="0"/>
        <v/>
      </c>
      <c r="B46" s="21"/>
      <c r="C46" s="20" t="str">
        <f>IF(B46="","",IF(AND(B46&gt;='01_Setup'!$B$7,B46&lt;='01_Setup'!$B$8),'01_Setup'!$B$6,"Outside selected year"))</f>
        <v/>
      </c>
      <c r="D46" s="20" t="str">
        <f>IF(B46="","",IF(B46&lt;'01_Setup'!$B$7,"",IF(B46&lt;=DATE('01_Setup'!$B$5,7,5),"Q1",IF(B46&lt;=DATE('01_Setup'!$B$5,10,5),"Q2",IF(B46&lt;=DATE('01_Setup'!$B$5+1,1,5),"Q3",IF(B46&lt;='01_Setup'!$B$8,"Q4",""))))))</f>
        <v/>
      </c>
      <c r="E46" s="22"/>
      <c r="F46" s="25"/>
      <c r="G46" s="25"/>
      <c r="H46" s="22"/>
      <c r="I46" s="22"/>
      <c r="J46" s="22"/>
      <c r="K46" s="22"/>
      <c r="L46" s="22"/>
      <c r="M46" s="17"/>
      <c r="N46" s="18"/>
      <c r="O46" s="19" t="str">
        <f t="shared" si="1"/>
        <v/>
      </c>
      <c r="P46" s="19" t="str">
        <f t="shared" si="2"/>
        <v/>
      </c>
      <c r="Q46" s="19" t="str">
        <f t="shared" si="3"/>
        <v/>
      </c>
      <c r="R46" s="19" t="str">
        <f t="shared" si="4"/>
        <v/>
      </c>
      <c r="S46" s="19" t="str">
        <f t="shared" si="5"/>
        <v/>
      </c>
      <c r="T46" s="19" t="str">
        <f t="shared" si="6"/>
        <v/>
      </c>
      <c r="U46" s="19" t="str">
        <f t="shared" si="7"/>
        <v/>
      </c>
      <c r="V46" s="19" t="str">
        <f t="shared" si="8"/>
        <v/>
      </c>
      <c r="W46" s="19" t="str">
        <f t="shared" si="9"/>
        <v/>
      </c>
      <c r="X46" s="17"/>
      <c r="Y46" s="23"/>
      <c r="Z46" s="23"/>
      <c r="AA46" s="26"/>
      <c r="AB46" s="24" t="str">
        <f>IF(B46="","",IF(OR(J46="Owner Funding",J46="Drawings",J46="Transfer",J46="Private"),IF(E46="","OK",IF(COUNTIF('01_Setup'!$B$23:$B$32,E46)=1,"OK","Unknown property")),IF(COUNTIF('01_Setup'!$B$23:$B$32,E46)=1,"OK","Unknown property")))</f>
        <v/>
      </c>
      <c r="AC46" s="24" t="str">
        <f t="shared" si="10"/>
        <v/>
      </c>
      <c r="AD46" s="24" t="str">
        <f t="shared" si="11"/>
        <v/>
      </c>
      <c r="AE46" s="24" t="str">
        <f t="shared" si="12"/>
        <v/>
      </c>
    </row>
    <row r="47" spans="1:31">
      <c r="A47" s="20" t="str">
        <f t="shared" si="0"/>
        <v/>
      </c>
      <c r="B47" s="21"/>
      <c r="C47" s="20" t="str">
        <f>IF(B47="","",IF(AND(B47&gt;='01_Setup'!$B$7,B47&lt;='01_Setup'!$B$8),'01_Setup'!$B$6,"Outside selected year"))</f>
        <v/>
      </c>
      <c r="D47" s="20" t="str">
        <f>IF(B47="","",IF(B47&lt;'01_Setup'!$B$7,"",IF(B47&lt;=DATE('01_Setup'!$B$5,7,5),"Q1",IF(B47&lt;=DATE('01_Setup'!$B$5,10,5),"Q2",IF(B47&lt;=DATE('01_Setup'!$B$5+1,1,5),"Q3",IF(B47&lt;='01_Setup'!$B$8,"Q4",""))))))</f>
        <v/>
      </c>
      <c r="E47" s="22"/>
      <c r="F47" s="25"/>
      <c r="G47" s="25"/>
      <c r="H47" s="22"/>
      <c r="I47" s="22"/>
      <c r="J47" s="22"/>
      <c r="K47" s="22"/>
      <c r="L47" s="22"/>
      <c r="M47" s="17"/>
      <c r="N47" s="18"/>
      <c r="O47" s="19" t="str">
        <f t="shared" si="1"/>
        <v/>
      </c>
      <c r="P47" s="19" t="str">
        <f t="shared" si="2"/>
        <v/>
      </c>
      <c r="Q47" s="19" t="str">
        <f t="shared" si="3"/>
        <v/>
      </c>
      <c r="R47" s="19" t="str">
        <f t="shared" si="4"/>
        <v/>
      </c>
      <c r="S47" s="19" t="str">
        <f t="shared" si="5"/>
        <v/>
      </c>
      <c r="T47" s="19" t="str">
        <f t="shared" si="6"/>
        <v/>
      </c>
      <c r="U47" s="19" t="str">
        <f t="shared" si="7"/>
        <v/>
      </c>
      <c r="V47" s="19" t="str">
        <f t="shared" si="8"/>
        <v/>
      </c>
      <c r="W47" s="19" t="str">
        <f t="shared" si="9"/>
        <v/>
      </c>
      <c r="X47" s="17"/>
      <c r="Y47" s="23"/>
      <c r="Z47" s="23"/>
      <c r="AA47" s="26"/>
      <c r="AB47" s="24" t="str">
        <f>IF(B47="","",IF(OR(J47="Owner Funding",J47="Drawings",J47="Transfer",J47="Private"),IF(E47="","OK",IF(COUNTIF('01_Setup'!$B$23:$B$32,E47)=1,"OK","Unknown property")),IF(COUNTIF('01_Setup'!$B$23:$B$32,E47)=1,"OK","Unknown property")))</f>
        <v/>
      </c>
      <c r="AC47" s="24" t="str">
        <f t="shared" si="10"/>
        <v/>
      </c>
      <c r="AD47" s="24" t="str">
        <f t="shared" si="11"/>
        <v/>
      </c>
      <c r="AE47" s="24" t="str">
        <f t="shared" si="12"/>
        <v/>
      </c>
    </row>
    <row r="48" spans="1:31">
      <c r="A48" s="20" t="str">
        <f t="shared" si="0"/>
        <v/>
      </c>
      <c r="B48" s="21"/>
      <c r="C48" s="20" t="str">
        <f>IF(B48="","",IF(AND(B48&gt;='01_Setup'!$B$7,B48&lt;='01_Setup'!$B$8),'01_Setup'!$B$6,"Outside selected year"))</f>
        <v/>
      </c>
      <c r="D48" s="20" t="str">
        <f>IF(B48="","",IF(B48&lt;'01_Setup'!$B$7,"",IF(B48&lt;=DATE('01_Setup'!$B$5,7,5),"Q1",IF(B48&lt;=DATE('01_Setup'!$B$5,10,5),"Q2",IF(B48&lt;=DATE('01_Setup'!$B$5+1,1,5),"Q3",IF(B48&lt;='01_Setup'!$B$8,"Q4",""))))))</f>
        <v/>
      </c>
      <c r="E48" s="22"/>
      <c r="F48" s="25"/>
      <c r="G48" s="25"/>
      <c r="H48" s="22"/>
      <c r="I48" s="22"/>
      <c r="J48" s="22"/>
      <c r="K48" s="22"/>
      <c r="L48" s="22"/>
      <c r="M48" s="17"/>
      <c r="N48" s="18"/>
      <c r="O48" s="19" t="str">
        <f t="shared" si="1"/>
        <v/>
      </c>
      <c r="P48" s="19" t="str">
        <f t="shared" si="2"/>
        <v/>
      </c>
      <c r="Q48" s="19" t="str">
        <f t="shared" si="3"/>
        <v/>
      </c>
      <c r="R48" s="19" t="str">
        <f t="shared" si="4"/>
        <v/>
      </c>
      <c r="S48" s="19" t="str">
        <f t="shared" si="5"/>
        <v/>
      </c>
      <c r="T48" s="19" t="str">
        <f t="shared" si="6"/>
        <v/>
      </c>
      <c r="U48" s="19" t="str">
        <f t="shared" si="7"/>
        <v/>
      </c>
      <c r="V48" s="19" t="str">
        <f t="shared" si="8"/>
        <v/>
      </c>
      <c r="W48" s="19" t="str">
        <f t="shared" si="9"/>
        <v/>
      </c>
      <c r="X48" s="17"/>
      <c r="Y48" s="23"/>
      <c r="Z48" s="23"/>
      <c r="AA48" s="26"/>
      <c r="AB48" s="24" t="str">
        <f>IF(B48="","",IF(OR(J48="Owner Funding",J48="Drawings",J48="Transfer",J48="Private"),IF(E48="","OK",IF(COUNTIF('01_Setup'!$B$23:$B$32,E48)=1,"OK","Unknown property")),IF(COUNTIF('01_Setup'!$B$23:$B$32,E48)=1,"OK","Unknown property")))</f>
        <v/>
      </c>
      <c r="AC48" s="24" t="str">
        <f t="shared" si="10"/>
        <v/>
      </c>
      <c r="AD48" s="24" t="str">
        <f t="shared" si="11"/>
        <v/>
      </c>
      <c r="AE48" s="24" t="str">
        <f t="shared" si="12"/>
        <v/>
      </c>
    </row>
    <row r="49" spans="1:31">
      <c r="A49" s="20" t="str">
        <f t="shared" si="0"/>
        <v/>
      </c>
      <c r="B49" s="21"/>
      <c r="C49" s="20" t="str">
        <f>IF(B49="","",IF(AND(B49&gt;='01_Setup'!$B$7,B49&lt;='01_Setup'!$B$8),'01_Setup'!$B$6,"Outside selected year"))</f>
        <v/>
      </c>
      <c r="D49" s="20" t="str">
        <f>IF(B49="","",IF(B49&lt;'01_Setup'!$B$7,"",IF(B49&lt;=DATE('01_Setup'!$B$5,7,5),"Q1",IF(B49&lt;=DATE('01_Setup'!$B$5,10,5),"Q2",IF(B49&lt;=DATE('01_Setup'!$B$5+1,1,5),"Q3",IF(B49&lt;='01_Setup'!$B$8,"Q4",""))))))</f>
        <v/>
      </c>
      <c r="E49" s="22"/>
      <c r="F49" s="25"/>
      <c r="G49" s="25"/>
      <c r="H49" s="22"/>
      <c r="I49" s="22"/>
      <c r="J49" s="22"/>
      <c r="K49" s="22"/>
      <c r="L49" s="22"/>
      <c r="M49" s="17"/>
      <c r="N49" s="18"/>
      <c r="O49" s="19" t="str">
        <f t="shared" si="1"/>
        <v/>
      </c>
      <c r="P49" s="19" t="str">
        <f t="shared" si="2"/>
        <v/>
      </c>
      <c r="Q49" s="19" t="str">
        <f t="shared" si="3"/>
        <v/>
      </c>
      <c r="R49" s="19" t="str">
        <f t="shared" si="4"/>
        <v/>
      </c>
      <c r="S49" s="19" t="str">
        <f t="shared" si="5"/>
        <v/>
      </c>
      <c r="T49" s="19" t="str">
        <f t="shared" si="6"/>
        <v/>
      </c>
      <c r="U49" s="19" t="str">
        <f t="shared" si="7"/>
        <v/>
      </c>
      <c r="V49" s="19" t="str">
        <f t="shared" si="8"/>
        <v/>
      </c>
      <c r="W49" s="19" t="str">
        <f t="shared" si="9"/>
        <v/>
      </c>
      <c r="X49" s="17"/>
      <c r="Y49" s="23"/>
      <c r="Z49" s="23"/>
      <c r="AA49" s="26"/>
      <c r="AB49" s="24" t="str">
        <f>IF(B49="","",IF(OR(J49="Owner Funding",J49="Drawings",J49="Transfer",J49="Private"),IF(E49="","OK",IF(COUNTIF('01_Setup'!$B$23:$B$32,E49)=1,"OK","Unknown property")),IF(COUNTIF('01_Setup'!$B$23:$B$32,E49)=1,"OK","Unknown property")))</f>
        <v/>
      </c>
      <c r="AC49" s="24" t="str">
        <f t="shared" si="10"/>
        <v/>
      </c>
      <c r="AD49" s="24" t="str">
        <f t="shared" si="11"/>
        <v/>
      </c>
      <c r="AE49" s="24" t="str">
        <f t="shared" si="12"/>
        <v/>
      </c>
    </row>
    <row r="50" spans="1:31">
      <c r="A50" s="20" t="str">
        <f t="shared" si="0"/>
        <v/>
      </c>
      <c r="B50" s="21"/>
      <c r="C50" s="20" t="str">
        <f>IF(B50="","",IF(AND(B50&gt;='01_Setup'!$B$7,B50&lt;='01_Setup'!$B$8),'01_Setup'!$B$6,"Outside selected year"))</f>
        <v/>
      </c>
      <c r="D50" s="20" t="str">
        <f>IF(B50="","",IF(B50&lt;'01_Setup'!$B$7,"",IF(B50&lt;=DATE('01_Setup'!$B$5,7,5),"Q1",IF(B50&lt;=DATE('01_Setup'!$B$5,10,5),"Q2",IF(B50&lt;=DATE('01_Setup'!$B$5+1,1,5),"Q3",IF(B50&lt;='01_Setup'!$B$8,"Q4",""))))))</f>
        <v/>
      </c>
      <c r="E50" s="22"/>
      <c r="F50" s="25"/>
      <c r="G50" s="25"/>
      <c r="H50" s="22"/>
      <c r="I50" s="22"/>
      <c r="J50" s="22"/>
      <c r="K50" s="22"/>
      <c r="L50" s="22"/>
      <c r="M50" s="17"/>
      <c r="N50" s="18"/>
      <c r="O50" s="19" t="str">
        <f t="shared" si="1"/>
        <v/>
      </c>
      <c r="P50" s="19" t="str">
        <f t="shared" si="2"/>
        <v/>
      </c>
      <c r="Q50" s="19" t="str">
        <f t="shared" si="3"/>
        <v/>
      </c>
      <c r="R50" s="19" t="str">
        <f t="shared" si="4"/>
        <v/>
      </c>
      <c r="S50" s="19" t="str">
        <f t="shared" si="5"/>
        <v/>
      </c>
      <c r="T50" s="19" t="str">
        <f t="shared" si="6"/>
        <v/>
      </c>
      <c r="U50" s="19" t="str">
        <f t="shared" si="7"/>
        <v/>
      </c>
      <c r="V50" s="19" t="str">
        <f t="shared" si="8"/>
        <v/>
      </c>
      <c r="W50" s="19" t="str">
        <f t="shared" si="9"/>
        <v/>
      </c>
      <c r="X50" s="17"/>
      <c r="Y50" s="23"/>
      <c r="Z50" s="23"/>
      <c r="AA50" s="26"/>
      <c r="AB50" s="24" t="str">
        <f>IF(B50="","",IF(OR(J50="Owner Funding",J50="Drawings",J50="Transfer",J50="Private"),IF(E50="","OK",IF(COUNTIF('01_Setup'!$B$23:$B$32,E50)=1,"OK","Unknown property")),IF(COUNTIF('01_Setup'!$B$23:$B$32,E50)=1,"OK","Unknown property")))</f>
        <v/>
      </c>
      <c r="AC50" s="24" t="str">
        <f t="shared" si="10"/>
        <v/>
      </c>
      <c r="AD50" s="24" t="str">
        <f t="shared" si="11"/>
        <v/>
      </c>
      <c r="AE50" s="24" t="str">
        <f t="shared" si="12"/>
        <v/>
      </c>
    </row>
    <row r="51" spans="1:31">
      <c r="A51" s="20" t="str">
        <f t="shared" si="0"/>
        <v/>
      </c>
      <c r="B51" s="21"/>
      <c r="C51" s="20" t="str">
        <f>IF(B51="","",IF(AND(B51&gt;='01_Setup'!$B$7,B51&lt;='01_Setup'!$B$8),'01_Setup'!$B$6,"Outside selected year"))</f>
        <v/>
      </c>
      <c r="D51" s="20" t="str">
        <f>IF(B51="","",IF(B51&lt;'01_Setup'!$B$7,"",IF(B51&lt;=DATE('01_Setup'!$B$5,7,5),"Q1",IF(B51&lt;=DATE('01_Setup'!$B$5,10,5),"Q2",IF(B51&lt;=DATE('01_Setup'!$B$5+1,1,5),"Q3",IF(B51&lt;='01_Setup'!$B$8,"Q4",""))))))</f>
        <v/>
      </c>
      <c r="E51" s="22"/>
      <c r="F51" s="25"/>
      <c r="G51" s="25"/>
      <c r="H51" s="22"/>
      <c r="I51" s="22"/>
      <c r="J51" s="22"/>
      <c r="K51" s="22"/>
      <c r="L51" s="22"/>
      <c r="M51" s="17"/>
      <c r="N51" s="18"/>
      <c r="O51" s="19" t="str">
        <f t="shared" si="1"/>
        <v/>
      </c>
      <c r="P51" s="19" t="str">
        <f t="shared" si="2"/>
        <v/>
      </c>
      <c r="Q51" s="19" t="str">
        <f t="shared" si="3"/>
        <v/>
      </c>
      <c r="R51" s="19" t="str">
        <f t="shared" si="4"/>
        <v/>
      </c>
      <c r="S51" s="19" t="str">
        <f t="shared" si="5"/>
        <v/>
      </c>
      <c r="T51" s="19" t="str">
        <f t="shared" si="6"/>
        <v/>
      </c>
      <c r="U51" s="19" t="str">
        <f t="shared" si="7"/>
        <v/>
      </c>
      <c r="V51" s="19" t="str">
        <f t="shared" si="8"/>
        <v/>
      </c>
      <c r="W51" s="19" t="str">
        <f t="shared" si="9"/>
        <v/>
      </c>
      <c r="X51" s="17"/>
      <c r="Y51" s="23"/>
      <c r="Z51" s="23"/>
      <c r="AA51" s="26"/>
      <c r="AB51" s="24" t="str">
        <f>IF(B51="","",IF(OR(J51="Owner Funding",J51="Drawings",J51="Transfer",J51="Private"),IF(E51="","OK",IF(COUNTIF('01_Setup'!$B$23:$B$32,E51)=1,"OK","Unknown property")),IF(COUNTIF('01_Setup'!$B$23:$B$32,E51)=1,"OK","Unknown property")))</f>
        <v/>
      </c>
      <c r="AC51" s="24" t="str">
        <f t="shared" si="10"/>
        <v/>
      </c>
      <c r="AD51" s="24" t="str">
        <f t="shared" si="11"/>
        <v/>
      </c>
      <c r="AE51" s="24" t="str">
        <f t="shared" si="12"/>
        <v/>
      </c>
    </row>
    <row r="52" spans="1:31">
      <c r="A52" s="20" t="str">
        <f t="shared" si="0"/>
        <v/>
      </c>
      <c r="B52" s="21"/>
      <c r="C52" s="20" t="str">
        <f>IF(B52="","",IF(AND(B52&gt;='01_Setup'!$B$7,B52&lt;='01_Setup'!$B$8),'01_Setup'!$B$6,"Outside selected year"))</f>
        <v/>
      </c>
      <c r="D52" s="20" t="str">
        <f>IF(B52="","",IF(B52&lt;'01_Setup'!$B$7,"",IF(B52&lt;=DATE('01_Setup'!$B$5,7,5),"Q1",IF(B52&lt;=DATE('01_Setup'!$B$5,10,5),"Q2",IF(B52&lt;=DATE('01_Setup'!$B$5+1,1,5),"Q3",IF(B52&lt;='01_Setup'!$B$8,"Q4",""))))))</f>
        <v/>
      </c>
      <c r="E52" s="22"/>
      <c r="F52" s="25"/>
      <c r="G52" s="25"/>
      <c r="H52" s="22"/>
      <c r="I52" s="22"/>
      <c r="J52" s="22"/>
      <c r="K52" s="22"/>
      <c r="L52" s="22"/>
      <c r="M52" s="17"/>
      <c r="N52" s="18"/>
      <c r="O52" s="19" t="str">
        <f t="shared" si="1"/>
        <v/>
      </c>
      <c r="P52" s="19" t="str">
        <f t="shared" si="2"/>
        <v/>
      </c>
      <c r="Q52" s="19" t="str">
        <f t="shared" si="3"/>
        <v/>
      </c>
      <c r="R52" s="19" t="str">
        <f t="shared" si="4"/>
        <v/>
      </c>
      <c r="S52" s="19" t="str">
        <f t="shared" si="5"/>
        <v/>
      </c>
      <c r="T52" s="19" t="str">
        <f t="shared" si="6"/>
        <v/>
      </c>
      <c r="U52" s="19" t="str">
        <f t="shared" si="7"/>
        <v/>
      </c>
      <c r="V52" s="19" t="str">
        <f t="shared" si="8"/>
        <v/>
      </c>
      <c r="W52" s="19" t="str">
        <f t="shared" si="9"/>
        <v/>
      </c>
      <c r="X52" s="17"/>
      <c r="Y52" s="23"/>
      <c r="Z52" s="23"/>
      <c r="AA52" s="26"/>
      <c r="AB52" s="24" t="str">
        <f>IF(B52="","",IF(OR(J52="Owner Funding",J52="Drawings",J52="Transfer",J52="Private"),IF(E52="","OK",IF(COUNTIF('01_Setup'!$B$23:$B$32,E52)=1,"OK","Unknown property")),IF(COUNTIF('01_Setup'!$B$23:$B$32,E52)=1,"OK","Unknown property")))</f>
        <v/>
      </c>
      <c r="AC52" s="24" t="str">
        <f t="shared" si="10"/>
        <v/>
      </c>
      <c r="AD52" s="24" t="str">
        <f t="shared" si="11"/>
        <v/>
      </c>
      <c r="AE52" s="24" t="str">
        <f t="shared" si="12"/>
        <v/>
      </c>
    </row>
    <row r="53" spans="1:31">
      <c r="A53" s="20" t="str">
        <f t="shared" si="0"/>
        <v/>
      </c>
      <c r="B53" s="21"/>
      <c r="C53" s="20" t="str">
        <f>IF(B53="","",IF(AND(B53&gt;='01_Setup'!$B$7,B53&lt;='01_Setup'!$B$8),'01_Setup'!$B$6,"Outside selected year"))</f>
        <v/>
      </c>
      <c r="D53" s="20" t="str">
        <f>IF(B53="","",IF(B53&lt;'01_Setup'!$B$7,"",IF(B53&lt;=DATE('01_Setup'!$B$5,7,5),"Q1",IF(B53&lt;=DATE('01_Setup'!$B$5,10,5),"Q2",IF(B53&lt;=DATE('01_Setup'!$B$5+1,1,5),"Q3",IF(B53&lt;='01_Setup'!$B$8,"Q4",""))))))</f>
        <v/>
      </c>
      <c r="E53" s="22"/>
      <c r="F53" s="25"/>
      <c r="G53" s="25"/>
      <c r="H53" s="22"/>
      <c r="I53" s="22"/>
      <c r="J53" s="22"/>
      <c r="K53" s="22"/>
      <c r="L53" s="22"/>
      <c r="M53" s="17"/>
      <c r="N53" s="18"/>
      <c r="O53" s="19" t="str">
        <f t="shared" si="1"/>
        <v/>
      </c>
      <c r="P53" s="19" t="str">
        <f t="shared" si="2"/>
        <v/>
      </c>
      <c r="Q53" s="19" t="str">
        <f t="shared" si="3"/>
        <v/>
      </c>
      <c r="R53" s="19" t="str">
        <f t="shared" si="4"/>
        <v/>
      </c>
      <c r="S53" s="19" t="str">
        <f t="shared" si="5"/>
        <v/>
      </c>
      <c r="T53" s="19" t="str">
        <f t="shared" si="6"/>
        <v/>
      </c>
      <c r="U53" s="19" t="str">
        <f t="shared" si="7"/>
        <v/>
      </c>
      <c r="V53" s="19" t="str">
        <f t="shared" si="8"/>
        <v/>
      </c>
      <c r="W53" s="19" t="str">
        <f t="shared" si="9"/>
        <v/>
      </c>
      <c r="X53" s="17"/>
      <c r="Y53" s="23"/>
      <c r="Z53" s="23"/>
      <c r="AA53" s="26"/>
      <c r="AB53" s="24" t="str">
        <f>IF(B53="","",IF(OR(J53="Owner Funding",J53="Drawings",J53="Transfer",J53="Private"),IF(E53="","OK",IF(COUNTIF('01_Setup'!$B$23:$B$32,E53)=1,"OK","Unknown property")),IF(COUNTIF('01_Setup'!$B$23:$B$32,E53)=1,"OK","Unknown property")))</f>
        <v/>
      </c>
      <c r="AC53" s="24" t="str">
        <f t="shared" si="10"/>
        <v/>
      </c>
      <c r="AD53" s="24" t="str">
        <f t="shared" si="11"/>
        <v/>
      </c>
      <c r="AE53" s="24" t="str">
        <f t="shared" si="12"/>
        <v/>
      </c>
    </row>
    <row r="54" spans="1:31">
      <c r="A54" s="20" t="str">
        <f t="shared" si="0"/>
        <v/>
      </c>
      <c r="B54" s="21"/>
      <c r="C54" s="20" t="str">
        <f>IF(B54="","",IF(AND(B54&gt;='01_Setup'!$B$7,B54&lt;='01_Setup'!$B$8),'01_Setup'!$B$6,"Outside selected year"))</f>
        <v/>
      </c>
      <c r="D54" s="20" t="str">
        <f>IF(B54="","",IF(B54&lt;'01_Setup'!$B$7,"",IF(B54&lt;=DATE('01_Setup'!$B$5,7,5),"Q1",IF(B54&lt;=DATE('01_Setup'!$B$5,10,5),"Q2",IF(B54&lt;=DATE('01_Setup'!$B$5+1,1,5),"Q3",IF(B54&lt;='01_Setup'!$B$8,"Q4",""))))))</f>
        <v/>
      </c>
      <c r="E54" s="22"/>
      <c r="F54" s="25"/>
      <c r="G54" s="25"/>
      <c r="H54" s="22"/>
      <c r="I54" s="22"/>
      <c r="J54" s="22"/>
      <c r="K54" s="22"/>
      <c r="L54" s="22"/>
      <c r="M54" s="17"/>
      <c r="N54" s="18"/>
      <c r="O54" s="19" t="str">
        <f t="shared" si="1"/>
        <v/>
      </c>
      <c r="P54" s="19" t="str">
        <f t="shared" si="2"/>
        <v/>
      </c>
      <c r="Q54" s="19" t="str">
        <f t="shared" si="3"/>
        <v/>
      </c>
      <c r="R54" s="19" t="str">
        <f t="shared" si="4"/>
        <v/>
      </c>
      <c r="S54" s="19" t="str">
        <f t="shared" si="5"/>
        <v/>
      </c>
      <c r="T54" s="19" t="str">
        <f t="shared" si="6"/>
        <v/>
      </c>
      <c r="U54" s="19" t="str">
        <f t="shared" si="7"/>
        <v/>
      </c>
      <c r="V54" s="19" t="str">
        <f t="shared" si="8"/>
        <v/>
      </c>
      <c r="W54" s="19" t="str">
        <f t="shared" si="9"/>
        <v/>
      </c>
      <c r="X54" s="17"/>
      <c r="Y54" s="23"/>
      <c r="Z54" s="23"/>
      <c r="AA54" s="26"/>
      <c r="AB54" s="24" t="str">
        <f>IF(B54="","",IF(OR(J54="Owner Funding",J54="Drawings",J54="Transfer",J54="Private"),IF(E54="","OK",IF(COUNTIF('01_Setup'!$B$23:$B$32,E54)=1,"OK","Unknown property")),IF(COUNTIF('01_Setup'!$B$23:$B$32,E54)=1,"OK","Unknown property")))</f>
        <v/>
      </c>
      <c r="AC54" s="24" t="str">
        <f t="shared" si="10"/>
        <v/>
      </c>
      <c r="AD54" s="24" t="str">
        <f t="shared" si="11"/>
        <v/>
      </c>
      <c r="AE54" s="24" t="str">
        <f t="shared" si="12"/>
        <v/>
      </c>
    </row>
    <row r="55" spans="1:31">
      <c r="A55" s="20" t="str">
        <f t="shared" si="0"/>
        <v/>
      </c>
      <c r="B55" s="21"/>
      <c r="C55" s="20" t="str">
        <f>IF(B55="","",IF(AND(B55&gt;='01_Setup'!$B$7,B55&lt;='01_Setup'!$B$8),'01_Setup'!$B$6,"Outside selected year"))</f>
        <v/>
      </c>
      <c r="D55" s="20" t="str">
        <f>IF(B55="","",IF(B55&lt;'01_Setup'!$B$7,"",IF(B55&lt;=DATE('01_Setup'!$B$5,7,5),"Q1",IF(B55&lt;=DATE('01_Setup'!$B$5,10,5),"Q2",IF(B55&lt;=DATE('01_Setup'!$B$5+1,1,5),"Q3",IF(B55&lt;='01_Setup'!$B$8,"Q4",""))))))</f>
        <v/>
      </c>
      <c r="E55" s="22"/>
      <c r="F55" s="25"/>
      <c r="G55" s="25"/>
      <c r="H55" s="22"/>
      <c r="I55" s="22"/>
      <c r="J55" s="22"/>
      <c r="K55" s="22"/>
      <c r="L55" s="22"/>
      <c r="M55" s="17"/>
      <c r="N55" s="18"/>
      <c r="O55" s="19" t="str">
        <f t="shared" si="1"/>
        <v/>
      </c>
      <c r="P55" s="19" t="str">
        <f t="shared" si="2"/>
        <v/>
      </c>
      <c r="Q55" s="19" t="str">
        <f t="shared" si="3"/>
        <v/>
      </c>
      <c r="R55" s="19" t="str">
        <f t="shared" si="4"/>
        <v/>
      </c>
      <c r="S55" s="19" t="str">
        <f t="shared" si="5"/>
        <v/>
      </c>
      <c r="T55" s="19" t="str">
        <f t="shared" si="6"/>
        <v/>
      </c>
      <c r="U55" s="19" t="str">
        <f t="shared" si="7"/>
        <v/>
      </c>
      <c r="V55" s="19" t="str">
        <f t="shared" si="8"/>
        <v/>
      </c>
      <c r="W55" s="19" t="str">
        <f t="shared" si="9"/>
        <v/>
      </c>
      <c r="X55" s="17"/>
      <c r="Y55" s="23"/>
      <c r="Z55" s="23"/>
      <c r="AA55" s="26"/>
      <c r="AB55" s="24" t="str">
        <f>IF(B55="","",IF(OR(J55="Owner Funding",J55="Drawings",J55="Transfer",J55="Private"),IF(E55="","OK",IF(COUNTIF('01_Setup'!$B$23:$B$32,E55)=1,"OK","Unknown property")),IF(COUNTIF('01_Setup'!$B$23:$B$32,E55)=1,"OK","Unknown property")))</f>
        <v/>
      </c>
      <c r="AC55" s="24" t="str">
        <f t="shared" si="10"/>
        <v/>
      </c>
      <c r="AD55" s="24" t="str">
        <f t="shared" si="11"/>
        <v/>
      </c>
      <c r="AE55" s="24" t="str">
        <f t="shared" si="12"/>
        <v/>
      </c>
    </row>
    <row r="56" spans="1:31">
      <c r="A56" s="20" t="str">
        <f t="shared" si="0"/>
        <v/>
      </c>
      <c r="B56" s="21"/>
      <c r="C56" s="20" t="str">
        <f>IF(B56="","",IF(AND(B56&gt;='01_Setup'!$B$7,B56&lt;='01_Setup'!$B$8),'01_Setup'!$B$6,"Outside selected year"))</f>
        <v/>
      </c>
      <c r="D56" s="20" t="str">
        <f>IF(B56="","",IF(B56&lt;'01_Setup'!$B$7,"",IF(B56&lt;=DATE('01_Setup'!$B$5,7,5),"Q1",IF(B56&lt;=DATE('01_Setup'!$B$5,10,5),"Q2",IF(B56&lt;=DATE('01_Setup'!$B$5+1,1,5),"Q3",IF(B56&lt;='01_Setup'!$B$8,"Q4",""))))))</f>
        <v/>
      </c>
      <c r="E56" s="22"/>
      <c r="F56" s="25"/>
      <c r="G56" s="25"/>
      <c r="H56" s="22"/>
      <c r="I56" s="22"/>
      <c r="J56" s="22"/>
      <c r="K56" s="22"/>
      <c r="L56" s="22"/>
      <c r="M56" s="17"/>
      <c r="N56" s="18"/>
      <c r="O56" s="19" t="str">
        <f t="shared" si="1"/>
        <v/>
      </c>
      <c r="P56" s="19" t="str">
        <f t="shared" si="2"/>
        <v/>
      </c>
      <c r="Q56" s="19" t="str">
        <f t="shared" si="3"/>
        <v/>
      </c>
      <c r="R56" s="19" t="str">
        <f t="shared" si="4"/>
        <v/>
      </c>
      <c r="S56" s="19" t="str">
        <f t="shared" si="5"/>
        <v/>
      </c>
      <c r="T56" s="19" t="str">
        <f t="shared" si="6"/>
        <v/>
      </c>
      <c r="U56" s="19" t="str">
        <f t="shared" si="7"/>
        <v/>
      </c>
      <c r="V56" s="19" t="str">
        <f t="shared" si="8"/>
        <v/>
      </c>
      <c r="W56" s="19" t="str">
        <f t="shared" si="9"/>
        <v/>
      </c>
      <c r="X56" s="17"/>
      <c r="Y56" s="23"/>
      <c r="Z56" s="23"/>
      <c r="AA56" s="26"/>
      <c r="AB56" s="24" t="str">
        <f>IF(B56="","",IF(OR(J56="Owner Funding",J56="Drawings",J56="Transfer",J56="Private"),IF(E56="","OK",IF(COUNTIF('01_Setup'!$B$23:$B$32,E56)=1,"OK","Unknown property")),IF(COUNTIF('01_Setup'!$B$23:$B$32,E56)=1,"OK","Unknown property")))</f>
        <v/>
      </c>
      <c r="AC56" s="24" t="str">
        <f t="shared" si="10"/>
        <v/>
      </c>
      <c r="AD56" s="24" t="str">
        <f t="shared" si="11"/>
        <v/>
      </c>
      <c r="AE56" s="24" t="str">
        <f t="shared" si="12"/>
        <v/>
      </c>
    </row>
    <row r="57" spans="1:31">
      <c r="A57" s="20" t="str">
        <f t="shared" si="0"/>
        <v/>
      </c>
      <c r="B57" s="21"/>
      <c r="C57" s="20" t="str">
        <f>IF(B57="","",IF(AND(B57&gt;='01_Setup'!$B$7,B57&lt;='01_Setup'!$B$8),'01_Setup'!$B$6,"Outside selected year"))</f>
        <v/>
      </c>
      <c r="D57" s="20" t="str">
        <f>IF(B57="","",IF(B57&lt;'01_Setup'!$B$7,"",IF(B57&lt;=DATE('01_Setup'!$B$5,7,5),"Q1",IF(B57&lt;=DATE('01_Setup'!$B$5,10,5),"Q2",IF(B57&lt;=DATE('01_Setup'!$B$5+1,1,5),"Q3",IF(B57&lt;='01_Setup'!$B$8,"Q4",""))))))</f>
        <v/>
      </c>
      <c r="E57" s="22"/>
      <c r="F57" s="25"/>
      <c r="G57" s="25"/>
      <c r="H57" s="22"/>
      <c r="I57" s="22"/>
      <c r="J57" s="22"/>
      <c r="K57" s="22"/>
      <c r="L57" s="22"/>
      <c r="M57" s="17"/>
      <c r="N57" s="18"/>
      <c r="O57" s="19" t="str">
        <f t="shared" si="1"/>
        <v/>
      </c>
      <c r="P57" s="19" t="str">
        <f t="shared" si="2"/>
        <v/>
      </c>
      <c r="Q57" s="19" t="str">
        <f t="shared" si="3"/>
        <v/>
      </c>
      <c r="R57" s="19" t="str">
        <f t="shared" si="4"/>
        <v/>
      </c>
      <c r="S57" s="19" t="str">
        <f t="shared" si="5"/>
        <v/>
      </c>
      <c r="T57" s="19" t="str">
        <f t="shared" si="6"/>
        <v/>
      </c>
      <c r="U57" s="19" t="str">
        <f t="shared" si="7"/>
        <v/>
      </c>
      <c r="V57" s="19" t="str">
        <f t="shared" si="8"/>
        <v/>
      </c>
      <c r="W57" s="19" t="str">
        <f t="shared" si="9"/>
        <v/>
      </c>
      <c r="X57" s="17"/>
      <c r="Y57" s="23"/>
      <c r="Z57" s="23"/>
      <c r="AA57" s="26"/>
      <c r="AB57" s="24" t="str">
        <f>IF(B57="","",IF(OR(J57="Owner Funding",J57="Drawings",J57="Transfer",J57="Private"),IF(E57="","OK",IF(COUNTIF('01_Setup'!$B$23:$B$32,E57)=1,"OK","Unknown property")),IF(COUNTIF('01_Setup'!$B$23:$B$32,E57)=1,"OK","Unknown property")))</f>
        <v/>
      </c>
      <c r="AC57" s="24" t="str">
        <f t="shared" si="10"/>
        <v/>
      </c>
      <c r="AD57" s="24" t="str">
        <f t="shared" si="11"/>
        <v/>
      </c>
      <c r="AE57" s="24" t="str">
        <f t="shared" si="12"/>
        <v/>
      </c>
    </row>
    <row r="58" spans="1:31">
      <c r="A58" s="20" t="str">
        <f t="shared" si="0"/>
        <v/>
      </c>
      <c r="B58" s="21"/>
      <c r="C58" s="20" t="str">
        <f>IF(B58="","",IF(AND(B58&gt;='01_Setup'!$B$7,B58&lt;='01_Setup'!$B$8),'01_Setup'!$B$6,"Outside selected year"))</f>
        <v/>
      </c>
      <c r="D58" s="20" t="str">
        <f>IF(B58="","",IF(B58&lt;'01_Setup'!$B$7,"",IF(B58&lt;=DATE('01_Setup'!$B$5,7,5),"Q1",IF(B58&lt;=DATE('01_Setup'!$B$5,10,5),"Q2",IF(B58&lt;=DATE('01_Setup'!$B$5+1,1,5),"Q3",IF(B58&lt;='01_Setup'!$B$8,"Q4",""))))))</f>
        <v/>
      </c>
      <c r="E58" s="22"/>
      <c r="F58" s="25"/>
      <c r="G58" s="25"/>
      <c r="H58" s="22"/>
      <c r="I58" s="22"/>
      <c r="J58" s="22"/>
      <c r="K58" s="22"/>
      <c r="L58" s="22"/>
      <c r="M58" s="17"/>
      <c r="N58" s="18"/>
      <c r="O58" s="19" t="str">
        <f t="shared" si="1"/>
        <v/>
      </c>
      <c r="P58" s="19" t="str">
        <f t="shared" si="2"/>
        <v/>
      </c>
      <c r="Q58" s="19" t="str">
        <f t="shared" si="3"/>
        <v/>
      </c>
      <c r="R58" s="19" t="str">
        <f t="shared" si="4"/>
        <v/>
      </c>
      <c r="S58" s="19" t="str">
        <f t="shared" si="5"/>
        <v/>
      </c>
      <c r="T58" s="19" t="str">
        <f t="shared" si="6"/>
        <v/>
      </c>
      <c r="U58" s="19" t="str">
        <f t="shared" si="7"/>
        <v/>
      </c>
      <c r="V58" s="19" t="str">
        <f t="shared" si="8"/>
        <v/>
      </c>
      <c r="W58" s="19" t="str">
        <f t="shared" si="9"/>
        <v/>
      </c>
      <c r="X58" s="17"/>
      <c r="Y58" s="23"/>
      <c r="Z58" s="23"/>
      <c r="AA58" s="26"/>
      <c r="AB58" s="24" t="str">
        <f>IF(B58="","",IF(OR(J58="Owner Funding",J58="Drawings",J58="Transfer",J58="Private"),IF(E58="","OK",IF(COUNTIF('01_Setup'!$B$23:$B$32,E58)=1,"OK","Unknown property")),IF(COUNTIF('01_Setup'!$B$23:$B$32,E58)=1,"OK","Unknown property")))</f>
        <v/>
      </c>
      <c r="AC58" s="24" t="str">
        <f t="shared" si="10"/>
        <v/>
      </c>
      <c r="AD58" s="24" t="str">
        <f t="shared" si="11"/>
        <v/>
      </c>
      <c r="AE58" s="24" t="str">
        <f t="shared" si="12"/>
        <v/>
      </c>
    </row>
    <row r="59" spans="1:31">
      <c r="A59" s="20" t="str">
        <f t="shared" si="0"/>
        <v/>
      </c>
      <c r="B59" s="21"/>
      <c r="C59" s="20" t="str">
        <f>IF(B59="","",IF(AND(B59&gt;='01_Setup'!$B$7,B59&lt;='01_Setup'!$B$8),'01_Setup'!$B$6,"Outside selected year"))</f>
        <v/>
      </c>
      <c r="D59" s="20" t="str">
        <f>IF(B59="","",IF(B59&lt;'01_Setup'!$B$7,"",IF(B59&lt;=DATE('01_Setup'!$B$5,7,5),"Q1",IF(B59&lt;=DATE('01_Setup'!$B$5,10,5),"Q2",IF(B59&lt;=DATE('01_Setup'!$B$5+1,1,5),"Q3",IF(B59&lt;='01_Setup'!$B$8,"Q4",""))))))</f>
        <v/>
      </c>
      <c r="E59" s="22"/>
      <c r="F59" s="25"/>
      <c r="G59" s="25"/>
      <c r="H59" s="22"/>
      <c r="I59" s="22"/>
      <c r="J59" s="22"/>
      <c r="K59" s="22"/>
      <c r="L59" s="22"/>
      <c r="M59" s="17"/>
      <c r="N59" s="18"/>
      <c r="O59" s="19" t="str">
        <f t="shared" si="1"/>
        <v/>
      </c>
      <c r="P59" s="19" t="str">
        <f t="shared" si="2"/>
        <v/>
      </c>
      <c r="Q59" s="19" t="str">
        <f t="shared" si="3"/>
        <v/>
      </c>
      <c r="R59" s="19" t="str">
        <f t="shared" si="4"/>
        <v/>
      </c>
      <c r="S59" s="19" t="str">
        <f t="shared" si="5"/>
        <v/>
      </c>
      <c r="T59" s="19" t="str">
        <f t="shared" si="6"/>
        <v/>
      </c>
      <c r="U59" s="19" t="str">
        <f t="shared" si="7"/>
        <v/>
      </c>
      <c r="V59" s="19" t="str">
        <f t="shared" si="8"/>
        <v/>
      </c>
      <c r="W59" s="19" t="str">
        <f t="shared" si="9"/>
        <v/>
      </c>
      <c r="X59" s="17"/>
      <c r="Y59" s="23"/>
      <c r="Z59" s="23"/>
      <c r="AA59" s="26"/>
      <c r="AB59" s="24" t="str">
        <f>IF(B59="","",IF(OR(J59="Owner Funding",J59="Drawings",J59="Transfer",J59="Private"),IF(E59="","OK",IF(COUNTIF('01_Setup'!$B$23:$B$32,E59)=1,"OK","Unknown property")),IF(COUNTIF('01_Setup'!$B$23:$B$32,E59)=1,"OK","Unknown property")))</f>
        <v/>
      </c>
      <c r="AC59" s="24" t="str">
        <f t="shared" si="10"/>
        <v/>
      </c>
      <c r="AD59" s="24" t="str">
        <f t="shared" si="11"/>
        <v/>
      </c>
      <c r="AE59" s="24" t="str">
        <f t="shared" si="12"/>
        <v/>
      </c>
    </row>
    <row r="60" spans="1:31">
      <c r="A60" s="20" t="str">
        <f t="shared" si="0"/>
        <v/>
      </c>
      <c r="B60" s="21"/>
      <c r="C60" s="20" t="str">
        <f>IF(B60="","",IF(AND(B60&gt;='01_Setup'!$B$7,B60&lt;='01_Setup'!$B$8),'01_Setup'!$B$6,"Outside selected year"))</f>
        <v/>
      </c>
      <c r="D60" s="20" t="str">
        <f>IF(B60="","",IF(B60&lt;'01_Setup'!$B$7,"",IF(B60&lt;=DATE('01_Setup'!$B$5,7,5),"Q1",IF(B60&lt;=DATE('01_Setup'!$B$5,10,5),"Q2",IF(B60&lt;=DATE('01_Setup'!$B$5+1,1,5),"Q3",IF(B60&lt;='01_Setup'!$B$8,"Q4",""))))))</f>
        <v/>
      </c>
      <c r="E60" s="22"/>
      <c r="F60" s="25"/>
      <c r="G60" s="25"/>
      <c r="H60" s="22"/>
      <c r="I60" s="22"/>
      <c r="J60" s="22"/>
      <c r="K60" s="22"/>
      <c r="L60" s="22"/>
      <c r="M60" s="17"/>
      <c r="N60" s="18"/>
      <c r="O60" s="19" t="str">
        <f t="shared" si="1"/>
        <v/>
      </c>
      <c r="P60" s="19" t="str">
        <f t="shared" si="2"/>
        <v/>
      </c>
      <c r="Q60" s="19" t="str">
        <f t="shared" si="3"/>
        <v/>
      </c>
      <c r="R60" s="19" t="str">
        <f t="shared" si="4"/>
        <v/>
      </c>
      <c r="S60" s="19" t="str">
        <f t="shared" si="5"/>
        <v/>
      </c>
      <c r="T60" s="19" t="str">
        <f t="shared" si="6"/>
        <v/>
      </c>
      <c r="U60" s="19" t="str">
        <f t="shared" si="7"/>
        <v/>
      </c>
      <c r="V60" s="19" t="str">
        <f t="shared" si="8"/>
        <v/>
      </c>
      <c r="W60" s="19" t="str">
        <f t="shared" si="9"/>
        <v/>
      </c>
      <c r="X60" s="17"/>
      <c r="Y60" s="23"/>
      <c r="Z60" s="23"/>
      <c r="AA60" s="26"/>
      <c r="AB60" s="24" t="str">
        <f>IF(B60="","",IF(OR(J60="Owner Funding",J60="Drawings",J60="Transfer",J60="Private"),IF(E60="","OK",IF(COUNTIF('01_Setup'!$B$23:$B$32,E60)=1,"OK","Unknown property")),IF(COUNTIF('01_Setup'!$B$23:$B$32,E60)=1,"OK","Unknown property")))</f>
        <v/>
      </c>
      <c r="AC60" s="24" t="str">
        <f t="shared" si="10"/>
        <v/>
      </c>
      <c r="AD60" s="24" t="str">
        <f t="shared" si="11"/>
        <v/>
      </c>
      <c r="AE60" s="24" t="str">
        <f t="shared" si="12"/>
        <v/>
      </c>
    </row>
    <row r="61" spans="1:31">
      <c r="A61" s="20" t="str">
        <f t="shared" si="0"/>
        <v/>
      </c>
      <c r="B61" s="21"/>
      <c r="C61" s="20" t="str">
        <f>IF(B61="","",IF(AND(B61&gt;='01_Setup'!$B$7,B61&lt;='01_Setup'!$B$8),'01_Setup'!$B$6,"Outside selected year"))</f>
        <v/>
      </c>
      <c r="D61" s="20" t="str">
        <f>IF(B61="","",IF(B61&lt;'01_Setup'!$B$7,"",IF(B61&lt;=DATE('01_Setup'!$B$5,7,5),"Q1",IF(B61&lt;=DATE('01_Setup'!$B$5,10,5),"Q2",IF(B61&lt;=DATE('01_Setup'!$B$5+1,1,5),"Q3",IF(B61&lt;='01_Setup'!$B$8,"Q4",""))))))</f>
        <v/>
      </c>
      <c r="E61" s="22"/>
      <c r="F61" s="25"/>
      <c r="G61" s="25"/>
      <c r="H61" s="22"/>
      <c r="I61" s="22"/>
      <c r="J61" s="22"/>
      <c r="K61" s="22"/>
      <c r="L61" s="22"/>
      <c r="M61" s="17"/>
      <c r="N61" s="18"/>
      <c r="O61" s="19" t="str">
        <f t="shared" si="1"/>
        <v/>
      </c>
      <c r="P61" s="19" t="str">
        <f t="shared" si="2"/>
        <v/>
      </c>
      <c r="Q61" s="19" t="str">
        <f t="shared" si="3"/>
        <v/>
      </c>
      <c r="R61" s="19" t="str">
        <f t="shared" si="4"/>
        <v/>
      </c>
      <c r="S61" s="19" t="str">
        <f t="shared" si="5"/>
        <v/>
      </c>
      <c r="T61" s="19" t="str">
        <f t="shared" si="6"/>
        <v/>
      </c>
      <c r="U61" s="19" t="str">
        <f t="shared" si="7"/>
        <v/>
      </c>
      <c r="V61" s="19" t="str">
        <f t="shared" si="8"/>
        <v/>
      </c>
      <c r="W61" s="19" t="str">
        <f t="shared" si="9"/>
        <v/>
      </c>
      <c r="X61" s="17"/>
      <c r="Y61" s="23"/>
      <c r="Z61" s="23"/>
      <c r="AA61" s="26"/>
      <c r="AB61" s="24" t="str">
        <f>IF(B61="","",IF(OR(J61="Owner Funding",J61="Drawings",J61="Transfer",J61="Private"),IF(E61="","OK",IF(COUNTIF('01_Setup'!$B$23:$B$32,E61)=1,"OK","Unknown property")),IF(COUNTIF('01_Setup'!$B$23:$B$32,E61)=1,"OK","Unknown property")))</f>
        <v/>
      </c>
      <c r="AC61" s="24" t="str">
        <f t="shared" si="10"/>
        <v/>
      </c>
      <c r="AD61" s="24" t="str">
        <f t="shared" si="11"/>
        <v/>
      </c>
      <c r="AE61" s="24" t="str">
        <f t="shared" si="12"/>
        <v/>
      </c>
    </row>
    <row r="62" spans="1:31">
      <c r="A62" s="20" t="str">
        <f t="shared" si="0"/>
        <v/>
      </c>
      <c r="B62" s="21"/>
      <c r="C62" s="20" t="str">
        <f>IF(B62="","",IF(AND(B62&gt;='01_Setup'!$B$7,B62&lt;='01_Setup'!$B$8),'01_Setup'!$B$6,"Outside selected year"))</f>
        <v/>
      </c>
      <c r="D62" s="20" t="str">
        <f>IF(B62="","",IF(B62&lt;'01_Setup'!$B$7,"",IF(B62&lt;=DATE('01_Setup'!$B$5,7,5),"Q1",IF(B62&lt;=DATE('01_Setup'!$B$5,10,5),"Q2",IF(B62&lt;=DATE('01_Setup'!$B$5+1,1,5),"Q3",IF(B62&lt;='01_Setup'!$B$8,"Q4",""))))))</f>
        <v/>
      </c>
      <c r="E62" s="22"/>
      <c r="F62" s="25"/>
      <c r="G62" s="25"/>
      <c r="H62" s="22"/>
      <c r="I62" s="22"/>
      <c r="J62" s="22"/>
      <c r="K62" s="22"/>
      <c r="L62" s="22"/>
      <c r="M62" s="17"/>
      <c r="N62" s="18"/>
      <c r="O62" s="19" t="str">
        <f t="shared" si="1"/>
        <v/>
      </c>
      <c r="P62" s="19" t="str">
        <f t="shared" si="2"/>
        <v/>
      </c>
      <c r="Q62" s="19" t="str">
        <f t="shared" si="3"/>
        <v/>
      </c>
      <c r="R62" s="19" t="str">
        <f t="shared" si="4"/>
        <v/>
      </c>
      <c r="S62" s="19" t="str">
        <f t="shared" si="5"/>
        <v/>
      </c>
      <c r="T62" s="19" t="str">
        <f t="shared" si="6"/>
        <v/>
      </c>
      <c r="U62" s="19" t="str">
        <f t="shared" si="7"/>
        <v/>
      </c>
      <c r="V62" s="19" t="str">
        <f t="shared" si="8"/>
        <v/>
      </c>
      <c r="W62" s="19" t="str">
        <f t="shared" si="9"/>
        <v/>
      </c>
      <c r="X62" s="17"/>
      <c r="Y62" s="23"/>
      <c r="Z62" s="23"/>
      <c r="AA62" s="26"/>
      <c r="AB62" s="24" t="str">
        <f>IF(B62="","",IF(OR(J62="Owner Funding",J62="Drawings",J62="Transfer",J62="Private"),IF(E62="","OK",IF(COUNTIF('01_Setup'!$B$23:$B$32,E62)=1,"OK","Unknown property")),IF(COUNTIF('01_Setup'!$B$23:$B$32,E62)=1,"OK","Unknown property")))</f>
        <v/>
      </c>
      <c r="AC62" s="24" t="str">
        <f t="shared" si="10"/>
        <v/>
      </c>
      <c r="AD62" s="24" t="str">
        <f t="shared" si="11"/>
        <v/>
      </c>
      <c r="AE62" s="24" t="str">
        <f t="shared" si="12"/>
        <v/>
      </c>
    </row>
    <row r="63" spans="1:31">
      <c r="A63" s="20" t="str">
        <f t="shared" si="0"/>
        <v/>
      </c>
      <c r="B63" s="21"/>
      <c r="C63" s="20" t="str">
        <f>IF(B63="","",IF(AND(B63&gt;='01_Setup'!$B$7,B63&lt;='01_Setup'!$B$8),'01_Setup'!$B$6,"Outside selected year"))</f>
        <v/>
      </c>
      <c r="D63" s="20" t="str">
        <f>IF(B63="","",IF(B63&lt;'01_Setup'!$B$7,"",IF(B63&lt;=DATE('01_Setup'!$B$5,7,5),"Q1",IF(B63&lt;=DATE('01_Setup'!$B$5,10,5),"Q2",IF(B63&lt;=DATE('01_Setup'!$B$5+1,1,5),"Q3",IF(B63&lt;='01_Setup'!$B$8,"Q4",""))))))</f>
        <v/>
      </c>
      <c r="E63" s="22"/>
      <c r="F63" s="25"/>
      <c r="G63" s="25"/>
      <c r="H63" s="22"/>
      <c r="I63" s="22"/>
      <c r="J63" s="22"/>
      <c r="K63" s="22"/>
      <c r="L63" s="22"/>
      <c r="M63" s="17"/>
      <c r="N63" s="18"/>
      <c r="O63" s="19" t="str">
        <f t="shared" si="1"/>
        <v/>
      </c>
      <c r="P63" s="19" t="str">
        <f t="shared" si="2"/>
        <v/>
      </c>
      <c r="Q63" s="19" t="str">
        <f t="shared" si="3"/>
        <v/>
      </c>
      <c r="R63" s="19" t="str">
        <f t="shared" si="4"/>
        <v/>
      </c>
      <c r="S63" s="19" t="str">
        <f t="shared" si="5"/>
        <v/>
      </c>
      <c r="T63" s="19" t="str">
        <f t="shared" si="6"/>
        <v/>
      </c>
      <c r="U63" s="19" t="str">
        <f t="shared" si="7"/>
        <v/>
      </c>
      <c r="V63" s="19" t="str">
        <f t="shared" si="8"/>
        <v/>
      </c>
      <c r="W63" s="19" t="str">
        <f t="shared" si="9"/>
        <v/>
      </c>
      <c r="X63" s="17"/>
      <c r="Y63" s="23"/>
      <c r="Z63" s="23"/>
      <c r="AA63" s="26"/>
      <c r="AB63" s="24" t="str">
        <f>IF(B63="","",IF(OR(J63="Owner Funding",J63="Drawings",J63="Transfer",J63="Private"),IF(E63="","OK",IF(COUNTIF('01_Setup'!$B$23:$B$32,E63)=1,"OK","Unknown property")),IF(COUNTIF('01_Setup'!$B$23:$B$32,E63)=1,"OK","Unknown property")))</f>
        <v/>
      </c>
      <c r="AC63" s="24" t="str">
        <f t="shared" si="10"/>
        <v/>
      </c>
      <c r="AD63" s="24" t="str">
        <f t="shared" si="11"/>
        <v/>
      </c>
      <c r="AE63" s="24" t="str">
        <f t="shared" si="12"/>
        <v/>
      </c>
    </row>
    <row r="64" spans="1:31">
      <c r="A64" s="20" t="str">
        <f t="shared" si="0"/>
        <v/>
      </c>
      <c r="B64" s="21"/>
      <c r="C64" s="20" t="str">
        <f>IF(B64="","",IF(AND(B64&gt;='01_Setup'!$B$7,B64&lt;='01_Setup'!$B$8),'01_Setup'!$B$6,"Outside selected year"))</f>
        <v/>
      </c>
      <c r="D64" s="20" t="str">
        <f>IF(B64="","",IF(B64&lt;'01_Setup'!$B$7,"",IF(B64&lt;=DATE('01_Setup'!$B$5,7,5),"Q1",IF(B64&lt;=DATE('01_Setup'!$B$5,10,5),"Q2",IF(B64&lt;=DATE('01_Setup'!$B$5+1,1,5),"Q3",IF(B64&lt;='01_Setup'!$B$8,"Q4",""))))))</f>
        <v/>
      </c>
      <c r="E64" s="22"/>
      <c r="F64" s="25"/>
      <c r="G64" s="25"/>
      <c r="H64" s="22"/>
      <c r="I64" s="22"/>
      <c r="J64" s="22"/>
      <c r="K64" s="22"/>
      <c r="L64" s="22"/>
      <c r="M64" s="17"/>
      <c r="N64" s="18"/>
      <c r="O64" s="19" t="str">
        <f t="shared" si="1"/>
        <v/>
      </c>
      <c r="P64" s="19" t="str">
        <f t="shared" si="2"/>
        <v/>
      </c>
      <c r="Q64" s="19" t="str">
        <f t="shared" si="3"/>
        <v/>
      </c>
      <c r="R64" s="19" t="str">
        <f t="shared" si="4"/>
        <v/>
      </c>
      <c r="S64" s="19" t="str">
        <f t="shared" si="5"/>
        <v/>
      </c>
      <c r="T64" s="19" t="str">
        <f t="shared" si="6"/>
        <v/>
      </c>
      <c r="U64" s="19" t="str">
        <f t="shared" si="7"/>
        <v/>
      </c>
      <c r="V64" s="19" t="str">
        <f t="shared" si="8"/>
        <v/>
      </c>
      <c r="W64" s="19" t="str">
        <f t="shared" si="9"/>
        <v/>
      </c>
      <c r="X64" s="17"/>
      <c r="Y64" s="23"/>
      <c r="Z64" s="23"/>
      <c r="AA64" s="26"/>
      <c r="AB64" s="24" t="str">
        <f>IF(B64="","",IF(OR(J64="Owner Funding",J64="Drawings",J64="Transfer",J64="Private"),IF(E64="","OK",IF(COUNTIF('01_Setup'!$B$23:$B$32,E64)=1,"OK","Unknown property")),IF(COUNTIF('01_Setup'!$B$23:$B$32,E64)=1,"OK","Unknown property")))</f>
        <v/>
      </c>
      <c r="AC64" s="24" t="str">
        <f t="shared" si="10"/>
        <v/>
      </c>
      <c r="AD64" s="24" t="str">
        <f t="shared" si="11"/>
        <v/>
      </c>
      <c r="AE64" s="24" t="str">
        <f t="shared" si="12"/>
        <v/>
      </c>
    </row>
    <row r="65" spans="1:31">
      <c r="A65" s="20" t="str">
        <f t="shared" si="0"/>
        <v/>
      </c>
      <c r="B65" s="21"/>
      <c r="C65" s="20" t="str">
        <f>IF(B65="","",IF(AND(B65&gt;='01_Setup'!$B$7,B65&lt;='01_Setup'!$B$8),'01_Setup'!$B$6,"Outside selected year"))</f>
        <v/>
      </c>
      <c r="D65" s="20" t="str">
        <f>IF(B65="","",IF(B65&lt;'01_Setup'!$B$7,"",IF(B65&lt;=DATE('01_Setup'!$B$5,7,5),"Q1",IF(B65&lt;=DATE('01_Setup'!$B$5,10,5),"Q2",IF(B65&lt;=DATE('01_Setup'!$B$5+1,1,5),"Q3",IF(B65&lt;='01_Setup'!$B$8,"Q4",""))))))</f>
        <v/>
      </c>
      <c r="E65" s="22"/>
      <c r="F65" s="25"/>
      <c r="G65" s="25"/>
      <c r="H65" s="22"/>
      <c r="I65" s="22"/>
      <c r="J65" s="22"/>
      <c r="K65" s="22"/>
      <c r="L65" s="22"/>
      <c r="M65" s="17"/>
      <c r="N65" s="18"/>
      <c r="O65" s="19" t="str">
        <f t="shared" si="1"/>
        <v/>
      </c>
      <c r="P65" s="19" t="str">
        <f t="shared" si="2"/>
        <v/>
      </c>
      <c r="Q65" s="19" t="str">
        <f t="shared" si="3"/>
        <v/>
      </c>
      <c r="R65" s="19" t="str">
        <f t="shared" si="4"/>
        <v/>
      </c>
      <c r="S65" s="19" t="str">
        <f t="shared" si="5"/>
        <v/>
      </c>
      <c r="T65" s="19" t="str">
        <f t="shared" si="6"/>
        <v/>
      </c>
      <c r="U65" s="19" t="str">
        <f t="shared" si="7"/>
        <v/>
      </c>
      <c r="V65" s="19" t="str">
        <f t="shared" si="8"/>
        <v/>
      </c>
      <c r="W65" s="19" t="str">
        <f t="shared" si="9"/>
        <v/>
      </c>
      <c r="X65" s="17"/>
      <c r="Y65" s="23"/>
      <c r="Z65" s="23"/>
      <c r="AA65" s="26"/>
      <c r="AB65" s="24" t="str">
        <f>IF(B65="","",IF(OR(J65="Owner Funding",J65="Drawings",J65="Transfer",J65="Private"),IF(E65="","OK",IF(COUNTIF('01_Setup'!$B$23:$B$32,E65)=1,"OK","Unknown property")),IF(COUNTIF('01_Setup'!$B$23:$B$32,E65)=1,"OK","Unknown property")))</f>
        <v/>
      </c>
      <c r="AC65" s="24" t="str">
        <f t="shared" si="10"/>
        <v/>
      </c>
      <c r="AD65" s="24" t="str">
        <f t="shared" si="11"/>
        <v/>
      </c>
      <c r="AE65" s="24" t="str">
        <f t="shared" si="12"/>
        <v/>
      </c>
    </row>
    <row r="66" spans="1:31">
      <c r="A66" s="20" t="str">
        <f t="shared" si="0"/>
        <v/>
      </c>
      <c r="B66" s="21"/>
      <c r="C66" s="20" t="str">
        <f>IF(B66="","",IF(AND(B66&gt;='01_Setup'!$B$7,B66&lt;='01_Setup'!$B$8),'01_Setup'!$B$6,"Outside selected year"))</f>
        <v/>
      </c>
      <c r="D66" s="20" t="str">
        <f>IF(B66="","",IF(B66&lt;'01_Setup'!$B$7,"",IF(B66&lt;=DATE('01_Setup'!$B$5,7,5),"Q1",IF(B66&lt;=DATE('01_Setup'!$B$5,10,5),"Q2",IF(B66&lt;=DATE('01_Setup'!$B$5+1,1,5),"Q3",IF(B66&lt;='01_Setup'!$B$8,"Q4",""))))))</f>
        <v/>
      </c>
      <c r="E66" s="22"/>
      <c r="F66" s="25"/>
      <c r="G66" s="25"/>
      <c r="H66" s="22"/>
      <c r="I66" s="22"/>
      <c r="J66" s="22"/>
      <c r="K66" s="22"/>
      <c r="L66" s="22"/>
      <c r="M66" s="17"/>
      <c r="N66" s="18"/>
      <c r="O66" s="19" t="str">
        <f t="shared" si="1"/>
        <v/>
      </c>
      <c r="P66" s="19" t="str">
        <f t="shared" si="2"/>
        <v/>
      </c>
      <c r="Q66" s="19" t="str">
        <f t="shared" si="3"/>
        <v/>
      </c>
      <c r="R66" s="19" t="str">
        <f t="shared" si="4"/>
        <v/>
      </c>
      <c r="S66" s="19" t="str">
        <f t="shared" si="5"/>
        <v/>
      </c>
      <c r="T66" s="19" t="str">
        <f t="shared" si="6"/>
        <v/>
      </c>
      <c r="U66" s="19" t="str">
        <f t="shared" si="7"/>
        <v/>
      </c>
      <c r="V66" s="19" t="str">
        <f t="shared" si="8"/>
        <v/>
      </c>
      <c r="W66" s="19" t="str">
        <f t="shared" si="9"/>
        <v/>
      </c>
      <c r="X66" s="17"/>
      <c r="Y66" s="23"/>
      <c r="Z66" s="23"/>
      <c r="AA66" s="26"/>
      <c r="AB66" s="24" t="str">
        <f>IF(B66="","",IF(OR(J66="Owner Funding",J66="Drawings",J66="Transfer",J66="Private"),IF(E66="","OK",IF(COUNTIF('01_Setup'!$B$23:$B$32,E66)=1,"OK","Unknown property")),IF(COUNTIF('01_Setup'!$B$23:$B$32,E66)=1,"OK","Unknown property")))</f>
        <v/>
      </c>
      <c r="AC66" s="24" t="str">
        <f t="shared" si="10"/>
        <v/>
      </c>
      <c r="AD66" s="24" t="str">
        <f t="shared" si="11"/>
        <v/>
      </c>
      <c r="AE66" s="24" t="str">
        <f t="shared" si="12"/>
        <v/>
      </c>
    </row>
    <row r="67" spans="1:31">
      <c r="A67" s="20" t="str">
        <f t="shared" si="0"/>
        <v/>
      </c>
      <c r="B67" s="21"/>
      <c r="C67" s="20" t="str">
        <f>IF(B67="","",IF(AND(B67&gt;='01_Setup'!$B$7,B67&lt;='01_Setup'!$B$8),'01_Setup'!$B$6,"Outside selected year"))</f>
        <v/>
      </c>
      <c r="D67" s="20" t="str">
        <f>IF(B67="","",IF(B67&lt;'01_Setup'!$B$7,"",IF(B67&lt;=DATE('01_Setup'!$B$5,7,5),"Q1",IF(B67&lt;=DATE('01_Setup'!$B$5,10,5),"Q2",IF(B67&lt;=DATE('01_Setup'!$B$5+1,1,5),"Q3",IF(B67&lt;='01_Setup'!$B$8,"Q4",""))))))</f>
        <v/>
      </c>
      <c r="E67" s="22"/>
      <c r="F67" s="25"/>
      <c r="G67" s="25"/>
      <c r="H67" s="22"/>
      <c r="I67" s="22"/>
      <c r="J67" s="22"/>
      <c r="K67" s="22"/>
      <c r="L67" s="22"/>
      <c r="M67" s="17"/>
      <c r="N67" s="18"/>
      <c r="O67" s="19" t="str">
        <f t="shared" si="1"/>
        <v/>
      </c>
      <c r="P67" s="19" t="str">
        <f t="shared" si="2"/>
        <v/>
      </c>
      <c r="Q67" s="19" t="str">
        <f t="shared" si="3"/>
        <v/>
      </c>
      <c r="R67" s="19" t="str">
        <f t="shared" si="4"/>
        <v/>
      </c>
      <c r="S67" s="19" t="str">
        <f t="shared" si="5"/>
        <v/>
      </c>
      <c r="T67" s="19" t="str">
        <f t="shared" si="6"/>
        <v/>
      </c>
      <c r="U67" s="19" t="str">
        <f t="shared" si="7"/>
        <v/>
      </c>
      <c r="V67" s="19" t="str">
        <f t="shared" si="8"/>
        <v/>
      </c>
      <c r="W67" s="19" t="str">
        <f t="shared" si="9"/>
        <v/>
      </c>
      <c r="X67" s="17"/>
      <c r="Y67" s="23"/>
      <c r="Z67" s="23"/>
      <c r="AA67" s="26"/>
      <c r="AB67" s="24" t="str">
        <f>IF(B67="","",IF(OR(J67="Owner Funding",J67="Drawings",J67="Transfer",J67="Private"),IF(E67="","OK",IF(COUNTIF('01_Setup'!$B$23:$B$32,E67)=1,"OK","Unknown property")),IF(COUNTIF('01_Setup'!$B$23:$B$32,E67)=1,"OK","Unknown property")))</f>
        <v/>
      </c>
      <c r="AC67" s="24" t="str">
        <f t="shared" si="10"/>
        <v/>
      </c>
      <c r="AD67" s="24" t="str">
        <f t="shared" si="11"/>
        <v/>
      </c>
      <c r="AE67" s="24" t="str">
        <f t="shared" si="12"/>
        <v/>
      </c>
    </row>
    <row r="68" spans="1:31">
      <c r="A68" s="20" t="str">
        <f t="shared" si="0"/>
        <v/>
      </c>
      <c r="B68" s="21"/>
      <c r="C68" s="20" t="str">
        <f>IF(B68="","",IF(AND(B68&gt;='01_Setup'!$B$7,B68&lt;='01_Setup'!$B$8),'01_Setup'!$B$6,"Outside selected year"))</f>
        <v/>
      </c>
      <c r="D68" s="20" t="str">
        <f>IF(B68="","",IF(B68&lt;'01_Setup'!$B$7,"",IF(B68&lt;=DATE('01_Setup'!$B$5,7,5),"Q1",IF(B68&lt;=DATE('01_Setup'!$B$5,10,5),"Q2",IF(B68&lt;=DATE('01_Setup'!$B$5+1,1,5),"Q3",IF(B68&lt;='01_Setup'!$B$8,"Q4",""))))))</f>
        <v/>
      </c>
      <c r="E68" s="22"/>
      <c r="F68" s="25"/>
      <c r="G68" s="25"/>
      <c r="H68" s="22"/>
      <c r="I68" s="22"/>
      <c r="J68" s="22"/>
      <c r="K68" s="22"/>
      <c r="L68" s="22"/>
      <c r="M68" s="17"/>
      <c r="N68" s="18"/>
      <c r="O68" s="19" t="str">
        <f t="shared" si="1"/>
        <v/>
      </c>
      <c r="P68" s="19" t="str">
        <f t="shared" si="2"/>
        <v/>
      </c>
      <c r="Q68" s="19" t="str">
        <f t="shared" si="3"/>
        <v/>
      </c>
      <c r="R68" s="19" t="str">
        <f t="shared" si="4"/>
        <v/>
      </c>
      <c r="S68" s="19" t="str">
        <f t="shared" si="5"/>
        <v/>
      </c>
      <c r="T68" s="19" t="str">
        <f t="shared" si="6"/>
        <v/>
      </c>
      <c r="U68" s="19" t="str">
        <f t="shared" si="7"/>
        <v/>
      </c>
      <c r="V68" s="19" t="str">
        <f t="shared" si="8"/>
        <v/>
      </c>
      <c r="W68" s="19" t="str">
        <f t="shared" si="9"/>
        <v/>
      </c>
      <c r="X68" s="17"/>
      <c r="Y68" s="23"/>
      <c r="Z68" s="23"/>
      <c r="AA68" s="26"/>
      <c r="AB68" s="24" t="str">
        <f>IF(B68="","",IF(OR(J68="Owner Funding",J68="Drawings",J68="Transfer",J68="Private"),IF(E68="","OK",IF(COUNTIF('01_Setup'!$B$23:$B$32,E68)=1,"OK","Unknown property")),IF(COUNTIF('01_Setup'!$B$23:$B$32,E68)=1,"OK","Unknown property")))</f>
        <v/>
      </c>
      <c r="AC68" s="24" t="str">
        <f t="shared" si="10"/>
        <v/>
      </c>
      <c r="AD68" s="24" t="str">
        <f t="shared" si="11"/>
        <v/>
      </c>
      <c r="AE68" s="24" t="str">
        <f t="shared" si="12"/>
        <v/>
      </c>
    </row>
    <row r="69" spans="1:31">
      <c r="A69" s="20" t="str">
        <f t="shared" si="0"/>
        <v/>
      </c>
      <c r="B69" s="21"/>
      <c r="C69" s="20" t="str">
        <f>IF(B69="","",IF(AND(B69&gt;='01_Setup'!$B$7,B69&lt;='01_Setup'!$B$8),'01_Setup'!$B$6,"Outside selected year"))</f>
        <v/>
      </c>
      <c r="D69" s="20" t="str">
        <f>IF(B69="","",IF(B69&lt;'01_Setup'!$B$7,"",IF(B69&lt;=DATE('01_Setup'!$B$5,7,5),"Q1",IF(B69&lt;=DATE('01_Setup'!$B$5,10,5),"Q2",IF(B69&lt;=DATE('01_Setup'!$B$5+1,1,5),"Q3",IF(B69&lt;='01_Setup'!$B$8,"Q4",""))))))</f>
        <v/>
      </c>
      <c r="E69" s="22"/>
      <c r="F69" s="25"/>
      <c r="G69" s="25"/>
      <c r="H69" s="22"/>
      <c r="I69" s="22"/>
      <c r="J69" s="22"/>
      <c r="K69" s="22"/>
      <c r="L69" s="22"/>
      <c r="M69" s="17"/>
      <c r="N69" s="18"/>
      <c r="O69" s="19" t="str">
        <f t="shared" si="1"/>
        <v/>
      </c>
      <c r="P69" s="19" t="str">
        <f t="shared" si="2"/>
        <v/>
      </c>
      <c r="Q69" s="19" t="str">
        <f t="shared" si="3"/>
        <v/>
      </c>
      <c r="R69" s="19" t="str">
        <f t="shared" si="4"/>
        <v/>
      </c>
      <c r="S69" s="19" t="str">
        <f t="shared" si="5"/>
        <v/>
      </c>
      <c r="T69" s="19" t="str">
        <f t="shared" si="6"/>
        <v/>
      </c>
      <c r="U69" s="19" t="str">
        <f t="shared" si="7"/>
        <v/>
      </c>
      <c r="V69" s="19" t="str">
        <f t="shared" si="8"/>
        <v/>
      </c>
      <c r="W69" s="19" t="str">
        <f t="shared" si="9"/>
        <v/>
      </c>
      <c r="X69" s="17"/>
      <c r="Y69" s="23"/>
      <c r="Z69" s="23"/>
      <c r="AA69" s="26"/>
      <c r="AB69" s="24" t="str">
        <f>IF(B69="","",IF(OR(J69="Owner Funding",J69="Drawings",J69="Transfer",J69="Private"),IF(E69="","OK",IF(COUNTIF('01_Setup'!$B$23:$B$32,E69)=1,"OK","Unknown property")),IF(COUNTIF('01_Setup'!$B$23:$B$32,E69)=1,"OK","Unknown property")))</f>
        <v/>
      </c>
      <c r="AC69" s="24" t="str">
        <f t="shared" si="10"/>
        <v/>
      </c>
      <c r="AD69" s="24" t="str">
        <f t="shared" si="11"/>
        <v/>
      </c>
      <c r="AE69" s="24" t="str">
        <f t="shared" si="12"/>
        <v/>
      </c>
    </row>
    <row r="70" spans="1:31">
      <c r="A70" s="20" t="str">
        <f t="shared" si="0"/>
        <v/>
      </c>
      <c r="B70" s="21"/>
      <c r="C70" s="20" t="str">
        <f>IF(B70="","",IF(AND(B70&gt;='01_Setup'!$B$7,B70&lt;='01_Setup'!$B$8),'01_Setup'!$B$6,"Outside selected year"))</f>
        <v/>
      </c>
      <c r="D70" s="20" t="str">
        <f>IF(B70="","",IF(B70&lt;'01_Setup'!$B$7,"",IF(B70&lt;=DATE('01_Setup'!$B$5,7,5),"Q1",IF(B70&lt;=DATE('01_Setup'!$B$5,10,5),"Q2",IF(B70&lt;=DATE('01_Setup'!$B$5+1,1,5),"Q3",IF(B70&lt;='01_Setup'!$B$8,"Q4",""))))))</f>
        <v/>
      </c>
      <c r="E70" s="22"/>
      <c r="F70" s="25"/>
      <c r="G70" s="25"/>
      <c r="H70" s="22"/>
      <c r="I70" s="22"/>
      <c r="J70" s="22"/>
      <c r="K70" s="22"/>
      <c r="L70" s="22"/>
      <c r="M70" s="17"/>
      <c r="N70" s="18"/>
      <c r="O70" s="19" t="str">
        <f t="shared" si="1"/>
        <v/>
      </c>
      <c r="P70" s="19" t="str">
        <f t="shared" si="2"/>
        <v/>
      </c>
      <c r="Q70" s="19" t="str">
        <f t="shared" si="3"/>
        <v/>
      </c>
      <c r="R70" s="19" t="str">
        <f t="shared" si="4"/>
        <v/>
      </c>
      <c r="S70" s="19" t="str">
        <f t="shared" si="5"/>
        <v/>
      </c>
      <c r="T70" s="19" t="str">
        <f t="shared" si="6"/>
        <v/>
      </c>
      <c r="U70" s="19" t="str">
        <f t="shared" si="7"/>
        <v/>
      </c>
      <c r="V70" s="19" t="str">
        <f t="shared" si="8"/>
        <v/>
      </c>
      <c r="W70" s="19" t="str">
        <f t="shared" si="9"/>
        <v/>
      </c>
      <c r="X70" s="17"/>
      <c r="Y70" s="23"/>
      <c r="Z70" s="23"/>
      <c r="AA70" s="26"/>
      <c r="AB70" s="24" t="str">
        <f>IF(B70="","",IF(OR(J70="Owner Funding",J70="Drawings",J70="Transfer",J70="Private"),IF(E70="","OK",IF(COUNTIF('01_Setup'!$B$23:$B$32,E70)=1,"OK","Unknown property")),IF(COUNTIF('01_Setup'!$B$23:$B$32,E70)=1,"OK","Unknown property")))</f>
        <v/>
      </c>
      <c r="AC70" s="24" t="str">
        <f t="shared" si="10"/>
        <v/>
      </c>
      <c r="AD70" s="24" t="str">
        <f t="shared" si="11"/>
        <v/>
      </c>
      <c r="AE70" s="24" t="str">
        <f t="shared" si="12"/>
        <v/>
      </c>
    </row>
    <row r="71" spans="1:31">
      <c r="A71" s="20" t="str">
        <f t="shared" ref="A71:A134" si="13">IF(B71="","",TEXT(B71,"yyyymmdd")&amp;"-"&amp;TEXT(ROW()-6,"0000"))</f>
        <v/>
      </c>
      <c r="B71" s="21"/>
      <c r="C71" s="20" t="str">
        <f>IF(B71="","",IF(AND(B71&gt;='01_Setup'!$B$7,B71&lt;='01_Setup'!$B$8),'01_Setup'!$B$6,"Outside selected year"))</f>
        <v/>
      </c>
      <c r="D71" s="20" t="str">
        <f>IF(B71="","",IF(B71&lt;'01_Setup'!$B$7,"",IF(B71&lt;=DATE('01_Setup'!$B$5,7,5),"Q1",IF(B71&lt;=DATE('01_Setup'!$B$5,10,5),"Q2",IF(B71&lt;=DATE('01_Setup'!$B$5+1,1,5),"Q3",IF(B71&lt;='01_Setup'!$B$8,"Q4",""))))))</f>
        <v/>
      </c>
      <c r="E71" s="22"/>
      <c r="F71" s="25"/>
      <c r="G71" s="25"/>
      <c r="H71" s="22"/>
      <c r="I71" s="22"/>
      <c r="J71" s="22"/>
      <c r="K71" s="22"/>
      <c r="L71" s="22"/>
      <c r="M71" s="17"/>
      <c r="N71" s="18"/>
      <c r="O71" s="19" t="str">
        <f t="shared" ref="O71:O134" si="14">IF(B71="","",IF(J71="Income",M71,0))</f>
        <v/>
      </c>
      <c r="P71" s="19" t="str">
        <f t="shared" ref="P71:P134" si="15">IF(B71="","",IF(J71="Expense",M71*N71,0))</f>
        <v/>
      </c>
      <c r="Q71" s="19" t="str">
        <f t="shared" ref="Q71:Q134" si="16">IF(B71="","",IF(J71="Expense",M71*(1-N71),IF(J71="Private",M71,0)))</f>
        <v/>
      </c>
      <c r="R71" s="19" t="str">
        <f t="shared" ref="R71:R134" si="17">IF(B71="","",IF(J71="Finance Cost",M71,0))</f>
        <v/>
      </c>
      <c r="S71" s="19" t="str">
        <f t="shared" ref="S71:S134" si="18">IF(B71="","",IF(J71="Capital",M71,0))</f>
        <v/>
      </c>
      <c r="T71" s="19" t="str">
        <f t="shared" ref="T71:T134" si="19">IF(B71="","",IF(J71="Mortgage Principal",M71,0))</f>
        <v/>
      </c>
      <c r="U71" s="19" t="str">
        <f t="shared" ref="U71:U134" si="20">IF(B71="","",IF(J71="Deposit",M71,0))</f>
        <v/>
      </c>
      <c r="V71" s="19" t="str">
        <f t="shared" ref="V71:V134" si="21">IF(B71="","",IF(OR(J71="Owner Funding",J71="Drawings"),M71,0))</f>
        <v/>
      </c>
      <c r="W71" s="19" t="str">
        <f t="shared" ref="W71:W134" si="22">IF(B71="","",IF(J71="Transfer",M71,0))</f>
        <v/>
      </c>
      <c r="X71" s="17"/>
      <c r="Y71" s="23"/>
      <c r="Z71" s="23"/>
      <c r="AA71" s="26"/>
      <c r="AB71" s="24" t="str">
        <f>IF(B71="","",IF(OR(J71="Owner Funding",J71="Drawings",J71="Transfer",J71="Private"),IF(E71="","OK",IF(COUNTIF('01_Setup'!$B$23:$B$32,E71)=1,"OK","Unknown property")),IF(COUNTIF('01_Setup'!$B$23:$B$32,E71)=1,"OK","Unknown property")))</f>
        <v/>
      </c>
      <c r="AC71" s="24" t="str">
        <f t="shared" ref="AC71:AC134" si="23">IF(B71="","",IF(H71="","Missing document ref","OK"))</f>
        <v/>
      </c>
      <c r="AD71" s="24" t="str">
        <f t="shared" ref="AD71:AD134" si="24">IF(B71="","",IF(COUNTIFS($B$7:$B$756,B71,$E$7:$E$756,E71,$F$7:$F$756,F71,$M$7:$M$756,M71)&gt;1,"Possible duplicate","OK"))</f>
        <v/>
      </c>
      <c r="AE71" s="24" t="str">
        <f t="shared" ref="AE71:AE134" si="25">IF(B71="","",IF(AND(AB71="OK",AC71="OK",AD71="OK",Y71="Yes",Z71="Reviewed"),"Ready","Review"))</f>
        <v/>
      </c>
    </row>
    <row r="72" spans="1:31">
      <c r="A72" s="20" t="str">
        <f t="shared" si="13"/>
        <v/>
      </c>
      <c r="B72" s="21"/>
      <c r="C72" s="20" t="str">
        <f>IF(B72="","",IF(AND(B72&gt;='01_Setup'!$B$7,B72&lt;='01_Setup'!$B$8),'01_Setup'!$B$6,"Outside selected year"))</f>
        <v/>
      </c>
      <c r="D72" s="20" t="str">
        <f>IF(B72="","",IF(B72&lt;'01_Setup'!$B$7,"",IF(B72&lt;=DATE('01_Setup'!$B$5,7,5),"Q1",IF(B72&lt;=DATE('01_Setup'!$B$5,10,5),"Q2",IF(B72&lt;=DATE('01_Setup'!$B$5+1,1,5),"Q3",IF(B72&lt;='01_Setup'!$B$8,"Q4",""))))))</f>
        <v/>
      </c>
      <c r="E72" s="22"/>
      <c r="F72" s="25"/>
      <c r="G72" s="25"/>
      <c r="H72" s="22"/>
      <c r="I72" s="22"/>
      <c r="J72" s="22"/>
      <c r="K72" s="22"/>
      <c r="L72" s="22"/>
      <c r="M72" s="17"/>
      <c r="N72" s="18"/>
      <c r="O72" s="19" t="str">
        <f t="shared" si="14"/>
        <v/>
      </c>
      <c r="P72" s="19" t="str">
        <f t="shared" si="15"/>
        <v/>
      </c>
      <c r="Q72" s="19" t="str">
        <f t="shared" si="16"/>
        <v/>
      </c>
      <c r="R72" s="19" t="str">
        <f t="shared" si="17"/>
        <v/>
      </c>
      <c r="S72" s="19" t="str">
        <f t="shared" si="18"/>
        <v/>
      </c>
      <c r="T72" s="19" t="str">
        <f t="shared" si="19"/>
        <v/>
      </c>
      <c r="U72" s="19" t="str">
        <f t="shared" si="20"/>
        <v/>
      </c>
      <c r="V72" s="19" t="str">
        <f t="shared" si="21"/>
        <v/>
      </c>
      <c r="W72" s="19" t="str">
        <f t="shared" si="22"/>
        <v/>
      </c>
      <c r="X72" s="17"/>
      <c r="Y72" s="23"/>
      <c r="Z72" s="23"/>
      <c r="AA72" s="26"/>
      <c r="AB72" s="24" t="str">
        <f>IF(B72="","",IF(OR(J72="Owner Funding",J72="Drawings",J72="Transfer",J72="Private"),IF(E72="","OK",IF(COUNTIF('01_Setup'!$B$23:$B$32,E72)=1,"OK","Unknown property")),IF(COUNTIF('01_Setup'!$B$23:$B$32,E72)=1,"OK","Unknown property")))</f>
        <v/>
      </c>
      <c r="AC72" s="24" t="str">
        <f t="shared" si="23"/>
        <v/>
      </c>
      <c r="AD72" s="24" t="str">
        <f t="shared" si="24"/>
        <v/>
      </c>
      <c r="AE72" s="24" t="str">
        <f t="shared" si="25"/>
        <v/>
      </c>
    </row>
    <row r="73" spans="1:31">
      <c r="A73" s="20" t="str">
        <f t="shared" si="13"/>
        <v/>
      </c>
      <c r="B73" s="21"/>
      <c r="C73" s="20" t="str">
        <f>IF(B73="","",IF(AND(B73&gt;='01_Setup'!$B$7,B73&lt;='01_Setup'!$B$8),'01_Setup'!$B$6,"Outside selected year"))</f>
        <v/>
      </c>
      <c r="D73" s="20" t="str">
        <f>IF(B73="","",IF(B73&lt;'01_Setup'!$B$7,"",IF(B73&lt;=DATE('01_Setup'!$B$5,7,5),"Q1",IF(B73&lt;=DATE('01_Setup'!$B$5,10,5),"Q2",IF(B73&lt;=DATE('01_Setup'!$B$5+1,1,5),"Q3",IF(B73&lt;='01_Setup'!$B$8,"Q4",""))))))</f>
        <v/>
      </c>
      <c r="E73" s="22"/>
      <c r="F73" s="25"/>
      <c r="G73" s="25"/>
      <c r="H73" s="22"/>
      <c r="I73" s="22"/>
      <c r="J73" s="22"/>
      <c r="K73" s="22"/>
      <c r="L73" s="22"/>
      <c r="M73" s="17"/>
      <c r="N73" s="18"/>
      <c r="O73" s="19" t="str">
        <f t="shared" si="14"/>
        <v/>
      </c>
      <c r="P73" s="19" t="str">
        <f t="shared" si="15"/>
        <v/>
      </c>
      <c r="Q73" s="19" t="str">
        <f t="shared" si="16"/>
        <v/>
      </c>
      <c r="R73" s="19" t="str">
        <f t="shared" si="17"/>
        <v/>
      </c>
      <c r="S73" s="19" t="str">
        <f t="shared" si="18"/>
        <v/>
      </c>
      <c r="T73" s="19" t="str">
        <f t="shared" si="19"/>
        <v/>
      </c>
      <c r="U73" s="19" t="str">
        <f t="shared" si="20"/>
        <v/>
      </c>
      <c r="V73" s="19" t="str">
        <f t="shared" si="21"/>
        <v/>
      </c>
      <c r="W73" s="19" t="str">
        <f t="shared" si="22"/>
        <v/>
      </c>
      <c r="X73" s="17"/>
      <c r="Y73" s="23"/>
      <c r="Z73" s="23"/>
      <c r="AA73" s="26"/>
      <c r="AB73" s="24" t="str">
        <f>IF(B73="","",IF(OR(J73="Owner Funding",J73="Drawings",J73="Transfer",J73="Private"),IF(E73="","OK",IF(COUNTIF('01_Setup'!$B$23:$B$32,E73)=1,"OK","Unknown property")),IF(COUNTIF('01_Setup'!$B$23:$B$32,E73)=1,"OK","Unknown property")))</f>
        <v/>
      </c>
      <c r="AC73" s="24" t="str">
        <f t="shared" si="23"/>
        <v/>
      </c>
      <c r="AD73" s="24" t="str">
        <f t="shared" si="24"/>
        <v/>
      </c>
      <c r="AE73" s="24" t="str">
        <f t="shared" si="25"/>
        <v/>
      </c>
    </row>
    <row r="74" spans="1:31">
      <c r="A74" s="20" t="str">
        <f t="shared" si="13"/>
        <v/>
      </c>
      <c r="B74" s="21"/>
      <c r="C74" s="20" t="str">
        <f>IF(B74="","",IF(AND(B74&gt;='01_Setup'!$B$7,B74&lt;='01_Setup'!$B$8),'01_Setup'!$B$6,"Outside selected year"))</f>
        <v/>
      </c>
      <c r="D74" s="20" t="str">
        <f>IF(B74="","",IF(B74&lt;'01_Setup'!$B$7,"",IF(B74&lt;=DATE('01_Setup'!$B$5,7,5),"Q1",IF(B74&lt;=DATE('01_Setup'!$B$5,10,5),"Q2",IF(B74&lt;=DATE('01_Setup'!$B$5+1,1,5),"Q3",IF(B74&lt;='01_Setup'!$B$8,"Q4",""))))))</f>
        <v/>
      </c>
      <c r="E74" s="22"/>
      <c r="F74" s="25"/>
      <c r="G74" s="25"/>
      <c r="H74" s="22"/>
      <c r="I74" s="22"/>
      <c r="J74" s="22"/>
      <c r="K74" s="22"/>
      <c r="L74" s="22"/>
      <c r="M74" s="17"/>
      <c r="N74" s="18"/>
      <c r="O74" s="19" t="str">
        <f t="shared" si="14"/>
        <v/>
      </c>
      <c r="P74" s="19" t="str">
        <f t="shared" si="15"/>
        <v/>
      </c>
      <c r="Q74" s="19" t="str">
        <f t="shared" si="16"/>
        <v/>
      </c>
      <c r="R74" s="19" t="str">
        <f t="shared" si="17"/>
        <v/>
      </c>
      <c r="S74" s="19" t="str">
        <f t="shared" si="18"/>
        <v/>
      </c>
      <c r="T74" s="19" t="str">
        <f t="shared" si="19"/>
        <v/>
      </c>
      <c r="U74" s="19" t="str">
        <f t="shared" si="20"/>
        <v/>
      </c>
      <c r="V74" s="19" t="str">
        <f t="shared" si="21"/>
        <v/>
      </c>
      <c r="W74" s="19" t="str">
        <f t="shared" si="22"/>
        <v/>
      </c>
      <c r="X74" s="17"/>
      <c r="Y74" s="23"/>
      <c r="Z74" s="23"/>
      <c r="AA74" s="26"/>
      <c r="AB74" s="24" t="str">
        <f>IF(B74="","",IF(OR(J74="Owner Funding",J74="Drawings",J74="Transfer",J74="Private"),IF(E74="","OK",IF(COUNTIF('01_Setup'!$B$23:$B$32,E74)=1,"OK","Unknown property")),IF(COUNTIF('01_Setup'!$B$23:$B$32,E74)=1,"OK","Unknown property")))</f>
        <v/>
      </c>
      <c r="AC74" s="24" t="str">
        <f t="shared" si="23"/>
        <v/>
      </c>
      <c r="AD74" s="24" t="str">
        <f t="shared" si="24"/>
        <v/>
      </c>
      <c r="AE74" s="24" t="str">
        <f t="shared" si="25"/>
        <v/>
      </c>
    </row>
    <row r="75" spans="1:31">
      <c r="A75" s="20" t="str">
        <f t="shared" si="13"/>
        <v/>
      </c>
      <c r="B75" s="21"/>
      <c r="C75" s="20" t="str">
        <f>IF(B75="","",IF(AND(B75&gt;='01_Setup'!$B$7,B75&lt;='01_Setup'!$B$8),'01_Setup'!$B$6,"Outside selected year"))</f>
        <v/>
      </c>
      <c r="D75" s="20" t="str">
        <f>IF(B75="","",IF(B75&lt;'01_Setup'!$B$7,"",IF(B75&lt;=DATE('01_Setup'!$B$5,7,5),"Q1",IF(B75&lt;=DATE('01_Setup'!$B$5,10,5),"Q2",IF(B75&lt;=DATE('01_Setup'!$B$5+1,1,5),"Q3",IF(B75&lt;='01_Setup'!$B$8,"Q4",""))))))</f>
        <v/>
      </c>
      <c r="E75" s="22"/>
      <c r="F75" s="25"/>
      <c r="G75" s="25"/>
      <c r="H75" s="22"/>
      <c r="I75" s="22"/>
      <c r="J75" s="22"/>
      <c r="K75" s="22"/>
      <c r="L75" s="22"/>
      <c r="M75" s="17"/>
      <c r="N75" s="18"/>
      <c r="O75" s="19" t="str">
        <f t="shared" si="14"/>
        <v/>
      </c>
      <c r="P75" s="19" t="str">
        <f t="shared" si="15"/>
        <v/>
      </c>
      <c r="Q75" s="19" t="str">
        <f t="shared" si="16"/>
        <v/>
      </c>
      <c r="R75" s="19" t="str">
        <f t="shared" si="17"/>
        <v/>
      </c>
      <c r="S75" s="19" t="str">
        <f t="shared" si="18"/>
        <v/>
      </c>
      <c r="T75" s="19" t="str">
        <f t="shared" si="19"/>
        <v/>
      </c>
      <c r="U75" s="19" t="str">
        <f t="shared" si="20"/>
        <v/>
      </c>
      <c r="V75" s="19" t="str">
        <f t="shared" si="21"/>
        <v/>
      </c>
      <c r="W75" s="19" t="str">
        <f t="shared" si="22"/>
        <v/>
      </c>
      <c r="X75" s="17"/>
      <c r="Y75" s="23"/>
      <c r="Z75" s="23"/>
      <c r="AA75" s="26"/>
      <c r="AB75" s="24" t="str">
        <f>IF(B75="","",IF(OR(J75="Owner Funding",J75="Drawings",J75="Transfer",J75="Private"),IF(E75="","OK",IF(COUNTIF('01_Setup'!$B$23:$B$32,E75)=1,"OK","Unknown property")),IF(COUNTIF('01_Setup'!$B$23:$B$32,E75)=1,"OK","Unknown property")))</f>
        <v/>
      </c>
      <c r="AC75" s="24" t="str">
        <f t="shared" si="23"/>
        <v/>
      </c>
      <c r="AD75" s="24" t="str">
        <f t="shared" si="24"/>
        <v/>
      </c>
      <c r="AE75" s="24" t="str">
        <f t="shared" si="25"/>
        <v/>
      </c>
    </row>
    <row r="76" spans="1:31">
      <c r="A76" s="20" t="str">
        <f t="shared" si="13"/>
        <v/>
      </c>
      <c r="B76" s="21"/>
      <c r="C76" s="20" t="str">
        <f>IF(B76="","",IF(AND(B76&gt;='01_Setup'!$B$7,B76&lt;='01_Setup'!$B$8),'01_Setup'!$B$6,"Outside selected year"))</f>
        <v/>
      </c>
      <c r="D76" s="20" t="str">
        <f>IF(B76="","",IF(B76&lt;'01_Setup'!$B$7,"",IF(B76&lt;=DATE('01_Setup'!$B$5,7,5),"Q1",IF(B76&lt;=DATE('01_Setup'!$B$5,10,5),"Q2",IF(B76&lt;=DATE('01_Setup'!$B$5+1,1,5),"Q3",IF(B76&lt;='01_Setup'!$B$8,"Q4",""))))))</f>
        <v/>
      </c>
      <c r="E76" s="22"/>
      <c r="F76" s="25"/>
      <c r="G76" s="25"/>
      <c r="H76" s="22"/>
      <c r="I76" s="22"/>
      <c r="J76" s="22"/>
      <c r="K76" s="22"/>
      <c r="L76" s="22"/>
      <c r="M76" s="17"/>
      <c r="N76" s="18"/>
      <c r="O76" s="19" t="str">
        <f t="shared" si="14"/>
        <v/>
      </c>
      <c r="P76" s="19" t="str">
        <f t="shared" si="15"/>
        <v/>
      </c>
      <c r="Q76" s="19" t="str">
        <f t="shared" si="16"/>
        <v/>
      </c>
      <c r="R76" s="19" t="str">
        <f t="shared" si="17"/>
        <v/>
      </c>
      <c r="S76" s="19" t="str">
        <f t="shared" si="18"/>
        <v/>
      </c>
      <c r="T76" s="19" t="str">
        <f t="shared" si="19"/>
        <v/>
      </c>
      <c r="U76" s="19" t="str">
        <f t="shared" si="20"/>
        <v/>
      </c>
      <c r="V76" s="19" t="str">
        <f t="shared" si="21"/>
        <v/>
      </c>
      <c r="W76" s="19" t="str">
        <f t="shared" si="22"/>
        <v/>
      </c>
      <c r="X76" s="17"/>
      <c r="Y76" s="23"/>
      <c r="Z76" s="23"/>
      <c r="AA76" s="26"/>
      <c r="AB76" s="24" t="str">
        <f>IF(B76="","",IF(OR(J76="Owner Funding",J76="Drawings",J76="Transfer",J76="Private"),IF(E76="","OK",IF(COUNTIF('01_Setup'!$B$23:$B$32,E76)=1,"OK","Unknown property")),IF(COUNTIF('01_Setup'!$B$23:$B$32,E76)=1,"OK","Unknown property")))</f>
        <v/>
      </c>
      <c r="AC76" s="24" t="str">
        <f t="shared" si="23"/>
        <v/>
      </c>
      <c r="AD76" s="24" t="str">
        <f t="shared" si="24"/>
        <v/>
      </c>
      <c r="AE76" s="24" t="str">
        <f t="shared" si="25"/>
        <v/>
      </c>
    </row>
    <row r="77" spans="1:31">
      <c r="A77" s="20" t="str">
        <f t="shared" si="13"/>
        <v/>
      </c>
      <c r="B77" s="21"/>
      <c r="C77" s="20" t="str">
        <f>IF(B77="","",IF(AND(B77&gt;='01_Setup'!$B$7,B77&lt;='01_Setup'!$B$8),'01_Setup'!$B$6,"Outside selected year"))</f>
        <v/>
      </c>
      <c r="D77" s="20" t="str">
        <f>IF(B77="","",IF(B77&lt;'01_Setup'!$B$7,"",IF(B77&lt;=DATE('01_Setup'!$B$5,7,5),"Q1",IF(B77&lt;=DATE('01_Setup'!$B$5,10,5),"Q2",IF(B77&lt;=DATE('01_Setup'!$B$5+1,1,5),"Q3",IF(B77&lt;='01_Setup'!$B$8,"Q4",""))))))</f>
        <v/>
      </c>
      <c r="E77" s="22"/>
      <c r="F77" s="25"/>
      <c r="G77" s="25"/>
      <c r="H77" s="22"/>
      <c r="I77" s="22"/>
      <c r="J77" s="22"/>
      <c r="K77" s="22"/>
      <c r="L77" s="22"/>
      <c r="M77" s="17"/>
      <c r="N77" s="18"/>
      <c r="O77" s="19" t="str">
        <f t="shared" si="14"/>
        <v/>
      </c>
      <c r="P77" s="19" t="str">
        <f t="shared" si="15"/>
        <v/>
      </c>
      <c r="Q77" s="19" t="str">
        <f t="shared" si="16"/>
        <v/>
      </c>
      <c r="R77" s="19" t="str">
        <f t="shared" si="17"/>
        <v/>
      </c>
      <c r="S77" s="19" t="str">
        <f t="shared" si="18"/>
        <v/>
      </c>
      <c r="T77" s="19" t="str">
        <f t="shared" si="19"/>
        <v/>
      </c>
      <c r="U77" s="19" t="str">
        <f t="shared" si="20"/>
        <v/>
      </c>
      <c r="V77" s="19" t="str">
        <f t="shared" si="21"/>
        <v/>
      </c>
      <c r="W77" s="19" t="str">
        <f t="shared" si="22"/>
        <v/>
      </c>
      <c r="X77" s="17"/>
      <c r="Y77" s="23"/>
      <c r="Z77" s="23"/>
      <c r="AA77" s="26"/>
      <c r="AB77" s="24" t="str">
        <f>IF(B77="","",IF(OR(J77="Owner Funding",J77="Drawings",J77="Transfer",J77="Private"),IF(E77="","OK",IF(COUNTIF('01_Setup'!$B$23:$B$32,E77)=1,"OK","Unknown property")),IF(COUNTIF('01_Setup'!$B$23:$B$32,E77)=1,"OK","Unknown property")))</f>
        <v/>
      </c>
      <c r="AC77" s="24" t="str">
        <f t="shared" si="23"/>
        <v/>
      </c>
      <c r="AD77" s="24" t="str">
        <f t="shared" si="24"/>
        <v/>
      </c>
      <c r="AE77" s="24" t="str">
        <f t="shared" si="25"/>
        <v/>
      </c>
    </row>
    <row r="78" spans="1:31">
      <c r="A78" s="20" t="str">
        <f t="shared" si="13"/>
        <v/>
      </c>
      <c r="B78" s="21"/>
      <c r="C78" s="20" t="str">
        <f>IF(B78="","",IF(AND(B78&gt;='01_Setup'!$B$7,B78&lt;='01_Setup'!$B$8),'01_Setup'!$B$6,"Outside selected year"))</f>
        <v/>
      </c>
      <c r="D78" s="20" t="str">
        <f>IF(B78="","",IF(B78&lt;'01_Setup'!$B$7,"",IF(B78&lt;=DATE('01_Setup'!$B$5,7,5),"Q1",IF(B78&lt;=DATE('01_Setup'!$B$5,10,5),"Q2",IF(B78&lt;=DATE('01_Setup'!$B$5+1,1,5),"Q3",IF(B78&lt;='01_Setup'!$B$8,"Q4",""))))))</f>
        <v/>
      </c>
      <c r="E78" s="22"/>
      <c r="F78" s="25"/>
      <c r="G78" s="25"/>
      <c r="H78" s="22"/>
      <c r="I78" s="22"/>
      <c r="J78" s="22"/>
      <c r="K78" s="22"/>
      <c r="L78" s="22"/>
      <c r="M78" s="17"/>
      <c r="N78" s="18"/>
      <c r="O78" s="19" t="str">
        <f t="shared" si="14"/>
        <v/>
      </c>
      <c r="P78" s="19" t="str">
        <f t="shared" si="15"/>
        <v/>
      </c>
      <c r="Q78" s="19" t="str">
        <f t="shared" si="16"/>
        <v/>
      </c>
      <c r="R78" s="19" t="str">
        <f t="shared" si="17"/>
        <v/>
      </c>
      <c r="S78" s="19" t="str">
        <f t="shared" si="18"/>
        <v/>
      </c>
      <c r="T78" s="19" t="str">
        <f t="shared" si="19"/>
        <v/>
      </c>
      <c r="U78" s="19" t="str">
        <f t="shared" si="20"/>
        <v/>
      </c>
      <c r="V78" s="19" t="str">
        <f t="shared" si="21"/>
        <v/>
      </c>
      <c r="W78" s="19" t="str">
        <f t="shared" si="22"/>
        <v/>
      </c>
      <c r="X78" s="17"/>
      <c r="Y78" s="23"/>
      <c r="Z78" s="23"/>
      <c r="AA78" s="26"/>
      <c r="AB78" s="24" t="str">
        <f>IF(B78="","",IF(OR(J78="Owner Funding",J78="Drawings",J78="Transfer",J78="Private"),IF(E78="","OK",IF(COUNTIF('01_Setup'!$B$23:$B$32,E78)=1,"OK","Unknown property")),IF(COUNTIF('01_Setup'!$B$23:$B$32,E78)=1,"OK","Unknown property")))</f>
        <v/>
      </c>
      <c r="AC78" s="24" t="str">
        <f t="shared" si="23"/>
        <v/>
      </c>
      <c r="AD78" s="24" t="str">
        <f t="shared" si="24"/>
        <v/>
      </c>
      <c r="AE78" s="24" t="str">
        <f t="shared" si="25"/>
        <v/>
      </c>
    </row>
    <row r="79" spans="1:31">
      <c r="A79" s="20" t="str">
        <f t="shared" si="13"/>
        <v/>
      </c>
      <c r="B79" s="21"/>
      <c r="C79" s="20" t="str">
        <f>IF(B79="","",IF(AND(B79&gt;='01_Setup'!$B$7,B79&lt;='01_Setup'!$B$8),'01_Setup'!$B$6,"Outside selected year"))</f>
        <v/>
      </c>
      <c r="D79" s="20" t="str">
        <f>IF(B79="","",IF(B79&lt;'01_Setup'!$B$7,"",IF(B79&lt;=DATE('01_Setup'!$B$5,7,5),"Q1",IF(B79&lt;=DATE('01_Setup'!$B$5,10,5),"Q2",IF(B79&lt;=DATE('01_Setup'!$B$5+1,1,5),"Q3",IF(B79&lt;='01_Setup'!$B$8,"Q4",""))))))</f>
        <v/>
      </c>
      <c r="E79" s="22"/>
      <c r="F79" s="25"/>
      <c r="G79" s="25"/>
      <c r="H79" s="22"/>
      <c r="I79" s="22"/>
      <c r="J79" s="22"/>
      <c r="K79" s="22"/>
      <c r="L79" s="22"/>
      <c r="M79" s="17"/>
      <c r="N79" s="18"/>
      <c r="O79" s="19" t="str">
        <f t="shared" si="14"/>
        <v/>
      </c>
      <c r="P79" s="19" t="str">
        <f t="shared" si="15"/>
        <v/>
      </c>
      <c r="Q79" s="19" t="str">
        <f t="shared" si="16"/>
        <v/>
      </c>
      <c r="R79" s="19" t="str">
        <f t="shared" si="17"/>
        <v/>
      </c>
      <c r="S79" s="19" t="str">
        <f t="shared" si="18"/>
        <v/>
      </c>
      <c r="T79" s="19" t="str">
        <f t="shared" si="19"/>
        <v/>
      </c>
      <c r="U79" s="19" t="str">
        <f t="shared" si="20"/>
        <v/>
      </c>
      <c r="V79" s="19" t="str">
        <f t="shared" si="21"/>
        <v/>
      </c>
      <c r="W79" s="19" t="str">
        <f t="shared" si="22"/>
        <v/>
      </c>
      <c r="X79" s="17"/>
      <c r="Y79" s="23"/>
      <c r="Z79" s="23"/>
      <c r="AA79" s="26"/>
      <c r="AB79" s="24" t="str">
        <f>IF(B79="","",IF(OR(J79="Owner Funding",J79="Drawings",J79="Transfer",J79="Private"),IF(E79="","OK",IF(COUNTIF('01_Setup'!$B$23:$B$32,E79)=1,"OK","Unknown property")),IF(COUNTIF('01_Setup'!$B$23:$B$32,E79)=1,"OK","Unknown property")))</f>
        <v/>
      </c>
      <c r="AC79" s="24" t="str">
        <f t="shared" si="23"/>
        <v/>
      </c>
      <c r="AD79" s="24" t="str">
        <f t="shared" si="24"/>
        <v/>
      </c>
      <c r="AE79" s="24" t="str">
        <f t="shared" si="25"/>
        <v/>
      </c>
    </row>
    <row r="80" spans="1:31">
      <c r="A80" s="20" t="str">
        <f t="shared" si="13"/>
        <v/>
      </c>
      <c r="B80" s="21"/>
      <c r="C80" s="20" t="str">
        <f>IF(B80="","",IF(AND(B80&gt;='01_Setup'!$B$7,B80&lt;='01_Setup'!$B$8),'01_Setup'!$B$6,"Outside selected year"))</f>
        <v/>
      </c>
      <c r="D80" s="20" t="str">
        <f>IF(B80="","",IF(B80&lt;'01_Setup'!$B$7,"",IF(B80&lt;=DATE('01_Setup'!$B$5,7,5),"Q1",IF(B80&lt;=DATE('01_Setup'!$B$5,10,5),"Q2",IF(B80&lt;=DATE('01_Setup'!$B$5+1,1,5),"Q3",IF(B80&lt;='01_Setup'!$B$8,"Q4",""))))))</f>
        <v/>
      </c>
      <c r="E80" s="22"/>
      <c r="F80" s="25"/>
      <c r="G80" s="25"/>
      <c r="H80" s="22"/>
      <c r="I80" s="22"/>
      <c r="J80" s="22"/>
      <c r="K80" s="22"/>
      <c r="L80" s="22"/>
      <c r="M80" s="17"/>
      <c r="N80" s="18"/>
      <c r="O80" s="19" t="str">
        <f t="shared" si="14"/>
        <v/>
      </c>
      <c r="P80" s="19" t="str">
        <f t="shared" si="15"/>
        <v/>
      </c>
      <c r="Q80" s="19" t="str">
        <f t="shared" si="16"/>
        <v/>
      </c>
      <c r="R80" s="19" t="str">
        <f t="shared" si="17"/>
        <v/>
      </c>
      <c r="S80" s="19" t="str">
        <f t="shared" si="18"/>
        <v/>
      </c>
      <c r="T80" s="19" t="str">
        <f t="shared" si="19"/>
        <v/>
      </c>
      <c r="U80" s="19" t="str">
        <f t="shared" si="20"/>
        <v/>
      </c>
      <c r="V80" s="19" t="str">
        <f t="shared" si="21"/>
        <v/>
      </c>
      <c r="W80" s="19" t="str">
        <f t="shared" si="22"/>
        <v/>
      </c>
      <c r="X80" s="17"/>
      <c r="Y80" s="23"/>
      <c r="Z80" s="23"/>
      <c r="AA80" s="26"/>
      <c r="AB80" s="24" t="str">
        <f>IF(B80="","",IF(OR(J80="Owner Funding",J80="Drawings",J80="Transfer",J80="Private"),IF(E80="","OK",IF(COUNTIF('01_Setup'!$B$23:$B$32,E80)=1,"OK","Unknown property")),IF(COUNTIF('01_Setup'!$B$23:$B$32,E80)=1,"OK","Unknown property")))</f>
        <v/>
      </c>
      <c r="AC80" s="24" t="str">
        <f t="shared" si="23"/>
        <v/>
      </c>
      <c r="AD80" s="24" t="str">
        <f t="shared" si="24"/>
        <v/>
      </c>
      <c r="AE80" s="24" t="str">
        <f t="shared" si="25"/>
        <v/>
      </c>
    </row>
    <row r="81" spans="1:31">
      <c r="A81" s="20" t="str">
        <f t="shared" si="13"/>
        <v/>
      </c>
      <c r="B81" s="21"/>
      <c r="C81" s="20" t="str">
        <f>IF(B81="","",IF(AND(B81&gt;='01_Setup'!$B$7,B81&lt;='01_Setup'!$B$8),'01_Setup'!$B$6,"Outside selected year"))</f>
        <v/>
      </c>
      <c r="D81" s="20" t="str">
        <f>IF(B81="","",IF(B81&lt;'01_Setup'!$B$7,"",IF(B81&lt;=DATE('01_Setup'!$B$5,7,5),"Q1",IF(B81&lt;=DATE('01_Setup'!$B$5,10,5),"Q2",IF(B81&lt;=DATE('01_Setup'!$B$5+1,1,5),"Q3",IF(B81&lt;='01_Setup'!$B$8,"Q4",""))))))</f>
        <v/>
      </c>
      <c r="E81" s="22"/>
      <c r="F81" s="25"/>
      <c r="G81" s="25"/>
      <c r="H81" s="22"/>
      <c r="I81" s="22"/>
      <c r="J81" s="22"/>
      <c r="K81" s="22"/>
      <c r="L81" s="22"/>
      <c r="M81" s="17"/>
      <c r="N81" s="18"/>
      <c r="O81" s="19" t="str">
        <f t="shared" si="14"/>
        <v/>
      </c>
      <c r="P81" s="19" t="str">
        <f t="shared" si="15"/>
        <v/>
      </c>
      <c r="Q81" s="19" t="str">
        <f t="shared" si="16"/>
        <v/>
      </c>
      <c r="R81" s="19" t="str">
        <f t="shared" si="17"/>
        <v/>
      </c>
      <c r="S81" s="19" t="str">
        <f t="shared" si="18"/>
        <v/>
      </c>
      <c r="T81" s="19" t="str">
        <f t="shared" si="19"/>
        <v/>
      </c>
      <c r="U81" s="19" t="str">
        <f t="shared" si="20"/>
        <v/>
      </c>
      <c r="V81" s="19" t="str">
        <f t="shared" si="21"/>
        <v/>
      </c>
      <c r="W81" s="19" t="str">
        <f t="shared" si="22"/>
        <v/>
      </c>
      <c r="X81" s="17"/>
      <c r="Y81" s="23"/>
      <c r="Z81" s="23"/>
      <c r="AA81" s="26"/>
      <c r="AB81" s="24" t="str">
        <f>IF(B81="","",IF(OR(J81="Owner Funding",J81="Drawings",J81="Transfer",J81="Private"),IF(E81="","OK",IF(COUNTIF('01_Setup'!$B$23:$B$32,E81)=1,"OK","Unknown property")),IF(COUNTIF('01_Setup'!$B$23:$B$32,E81)=1,"OK","Unknown property")))</f>
        <v/>
      </c>
      <c r="AC81" s="24" t="str">
        <f t="shared" si="23"/>
        <v/>
      </c>
      <c r="AD81" s="24" t="str">
        <f t="shared" si="24"/>
        <v/>
      </c>
      <c r="AE81" s="24" t="str">
        <f t="shared" si="25"/>
        <v/>
      </c>
    </row>
    <row r="82" spans="1:31">
      <c r="A82" s="20" t="str">
        <f t="shared" si="13"/>
        <v/>
      </c>
      <c r="B82" s="21"/>
      <c r="C82" s="20" t="str">
        <f>IF(B82="","",IF(AND(B82&gt;='01_Setup'!$B$7,B82&lt;='01_Setup'!$B$8),'01_Setup'!$B$6,"Outside selected year"))</f>
        <v/>
      </c>
      <c r="D82" s="20" t="str">
        <f>IF(B82="","",IF(B82&lt;'01_Setup'!$B$7,"",IF(B82&lt;=DATE('01_Setup'!$B$5,7,5),"Q1",IF(B82&lt;=DATE('01_Setup'!$B$5,10,5),"Q2",IF(B82&lt;=DATE('01_Setup'!$B$5+1,1,5),"Q3",IF(B82&lt;='01_Setup'!$B$8,"Q4",""))))))</f>
        <v/>
      </c>
      <c r="E82" s="22"/>
      <c r="F82" s="25"/>
      <c r="G82" s="25"/>
      <c r="H82" s="22"/>
      <c r="I82" s="22"/>
      <c r="J82" s="22"/>
      <c r="K82" s="22"/>
      <c r="L82" s="22"/>
      <c r="M82" s="17"/>
      <c r="N82" s="18"/>
      <c r="O82" s="19" t="str">
        <f t="shared" si="14"/>
        <v/>
      </c>
      <c r="P82" s="19" t="str">
        <f t="shared" si="15"/>
        <v/>
      </c>
      <c r="Q82" s="19" t="str">
        <f t="shared" si="16"/>
        <v/>
      </c>
      <c r="R82" s="19" t="str">
        <f t="shared" si="17"/>
        <v/>
      </c>
      <c r="S82" s="19" t="str">
        <f t="shared" si="18"/>
        <v/>
      </c>
      <c r="T82" s="19" t="str">
        <f t="shared" si="19"/>
        <v/>
      </c>
      <c r="U82" s="19" t="str">
        <f t="shared" si="20"/>
        <v/>
      </c>
      <c r="V82" s="19" t="str">
        <f t="shared" si="21"/>
        <v/>
      </c>
      <c r="W82" s="19" t="str">
        <f t="shared" si="22"/>
        <v/>
      </c>
      <c r="X82" s="17"/>
      <c r="Y82" s="23"/>
      <c r="Z82" s="23"/>
      <c r="AA82" s="26"/>
      <c r="AB82" s="24" t="str">
        <f>IF(B82="","",IF(OR(J82="Owner Funding",J82="Drawings",J82="Transfer",J82="Private"),IF(E82="","OK",IF(COUNTIF('01_Setup'!$B$23:$B$32,E82)=1,"OK","Unknown property")),IF(COUNTIF('01_Setup'!$B$23:$B$32,E82)=1,"OK","Unknown property")))</f>
        <v/>
      </c>
      <c r="AC82" s="24" t="str">
        <f t="shared" si="23"/>
        <v/>
      </c>
      <c r="AD82" s="24" t="str">
        <f t="shared" si="24"/>
        <v/>
      </c>
      <c r="AE82" s="24" t="str">
        <f t="shared" si="25"/>
        <v/>
      </c>
    </row>
    <row r="83" spans="1:31">
      <c r="A83" s="20" t="str">
        <f t="shared" si="13"/>
        <v/>
      </c>
      <c r="B83" s="21"/>
      <c r="C83" s="20" t="str">
        <f>IF(B83="","",IF(AND(B83&gt;='01_Setup'!$B$7,B83&lt;='01_Setup'!$B$8),'01_Setup'!$B$6,"Outside selected year"))</f>
        <v/>
      </c>
      <c r="D83" s="20" t="str">
        <f>IF(B83="","",IF(B83&lt;'01_Setup'!$B$7,"",IF(B83&lt;=DATE('01_Setup'!$B$5,7,5),"Q1",IF(B83&lt;=DATE('01_Setup'!$B$5,10,5),"Q2",IF(B83&lt;=DATE('01_Setup'!$B$5+1,1,5),"Q3",IF(B83&lt;='01_Setup'!$B$8,"Q4",""))))))</f>
        <v/>
      </c>
      <c r="E83" s="22"/>
      <c r="F83" s="25"/>
      <c r="G83" s="25"/>
      <c r="H83" s="22"/>
      <c r="I83" s="22"/>
      <c r="J83" s="22"/>
      <c r="K83" s="22"/>
      <c r="L83" s="22"/>
      <c r="M83" s="17"/>
      <c r="N83" s="18"/>
      <c r="O83" s="19" t="str">
        <f t="shared" si="14"/>
        <v/>
      </c>
      <c r="P83" s="19" t="str">
        <f t="shared" si="15"/>
        <v/>
      </c>
      <c r="Q83" s="19" t="str">
        <f t="shared" si="16"/>
        <v/>
      </c>
      <c r="R83" s="19" t="str">
        <f t="shared" si="17"/>
        <v/>
      </c>
      <c r="S83" s="19" t="str">
        <f t="shared" si="18"/>
        <v/>
      </c>
      <c r="T83" s="19" t="str">
        <f t="shared" si="19"/>
        <v/>
      </c>
      <c r="U83" s="19" t="str">
        <f t="shared" si="20"/>
        <v/>
      </c>
      <c r="V83" s="19" t="str">
        <f t="shared" si="21"/>
        <v/>
      </c>
      <c r="W83" s="19" t="str">
        <f t="shared" si="22"/>
        <v/>
      </c>
      <c r="X83" s="17"/>
      <c r="Y83" s="23"/>
      <c r="Z83" s="23"/>
      <c r="AA83" s="26"/>
      <c r="AB83" s="24" t="str">
        <f>IF(B83="","",IF(OR(J83="Owner Funding",J83="Drawings",J83="Transfer",J83="Private"),IF(E83="","OK",IF(COUNTIF('01_Setup'!$B$23:$B$32,E83)=1,"OK","Unknown property")),IF(COUNTIF('01_Setup'!$B$23:$B$32,E83)=1,"OK","Unknown property")))</f>
        <v/>
      </c>
      <c r="AC83" s="24" t="str">
        <f t="shared" si="23"/>
        <v/>
      </c>
      <c r="AD83" s="24" t="str">
        <f t="shared" si="24"/>
        <v/>
      </c>
      <c r="AE83" s="24" t="str">
        <f t="shared" si="25"/>
        <v/>
      </c>
    </row>
    <row r="84" spans="1:31">
      <c r="A84" s="20" t="str">
        <f t="shared" si="13"/>
        <v/>
      </c>
      <c r="B84" s="21"/>
      <c r="C84" s="20" t="str">
        <f>IF(B84="","",IF(AND(B84&gt;='01_Setup'!$B$7,B84&lt;='01_Setup'!$B$8),'01_Setup'!$B$6,"Outside selected year"))</f>
        <v/>
      </c>
      <c r="D84" s="20" t="str">
        <f>IF(B84="","",IF(B84&lt;'01_Setup'!$B$7,"",IF(B84&lt;=DATE('01_Setup'!$B$5,7,5),"Q1",IF(B84&lt;=DATE('01_Setup'!$B$5,10,5),"Q2",IF(B84&lt;=DATE('01_Setup'!$B$5+1,1,5),"Q3",IF(B84&lt;='01_Setup'!$B$8,"Q4",""))))))</f>
        <v/>
      </c>
      <c r="E84" s="22"/>
      <c r="F84" s="25"/>
      <c r="G84" s="25"/>
      <c r="H84" s="22"/>
      <c r="I84" s="22"/>
      <c r="J84" s="22"/>
      <c r="K84" s="22"/>
      <c r="L84" s="22"/>
      <c r="M84" s="17"/>
      <c r="N84" s="18"/>
      <c r="O84" s="19" t="str">
        <f t="shared" si="14"/>
        <v/>
      </c>
      <c r="P84" s="19" t="str">
        <f t="shared" si="15"/>
        <v/>
      </c>
      <c r="Q84" s="19" t="str">
        <f t="shared" si="16"/>
        <v/>
      </c>
      <c r="R84" s="19" t="str">
        <f t="shared" si="17"/>
        <v/>
      </c>
      <c r="S84" s="19" t="str">
        <f t="shared" si="18"/>
        <v/>
      </c>
      <c r="T84" s="19" t="str">
        <f t="shared" si="19"/>
        <v/>
      </c>
      <c r="U84" s="19" t="str">
        <f t="shared" si="20"/>
        <v/>
      </c>
      <c r="V84" s="19" t="str">
        <f t="shared" si="21"/>
        <v/>
      </c>
      <c r="W84" s="19" t="str">
        <f t="shared" si="22"/>
        <v/>
      </c>
      <c r="X84" s="17"/>
      <c r="Y84" s="23"/>
      <c r="Z84" s="23"/>
      <c r="AA84" s="26"/>
      <c r="AB84" s="24" t="str">
        <f>IF(B84="","",IF(OR(J84="Owner Funding",J84="Drawings",J84="Transfer",J84="Private"),IF(E84="","OK",IF(COUNTIF('01_Setup'!$B$23:$B$32,E84)=1,"OK","Unknown property")),IF(COUNTIF('01_Setup'!$B$23:$B$32,E84)=1,"OK","Unknown property")))</f>
        <v/>
      </c>
      <c r="AC84" s="24" t="str">
        <f t="shared" si="23"/>
        <v/>
      </c>
      <c r="AD84" s="24" t="str">
        <f t="shared" si="24"/>
        <v/>
      </c>
      <c r="AE84" s="24" t="str">
        <f t="shared" si="25"/>
        <v/>
      </c>
    </row>
    <row r="85" spans="1:31">
      <c r="A85" s="20" t="str">
        <f t="shared" si="13"/>
        <v/>
      </c>
      <c r="B85" s="21"/>
      <c r="C85" s="20" t="str">
        <f>IF(B85="","",IF(AND(B85&gt;='01_Setup'!$B$7,B85&lt;='01_Setup'!$B$8),'01_Setup'!$B$6,"Outside selected year"))</f>
        <v/>
      </c>
      <c r="D85" s="20" t="str">
        <f>IF(B85="","",IF(B85&lt;'01_Setup'!$B$7,"",IF(B85&lt;=DATE('01_Setup'!$B$5,7,5),"Q1",IF(B85&lt;=DATE('01_Setup'!$B$5,10,5),"Q2",IF(B85&lt;=DATE('01_Setup'!$B$5+1,1,5),"Q3",IF(B85&lt;='01_Setup'!$B$8,"Q4",""))))))</f>
        <v/>
      </c>
      <c r="E85" s="22"/>
      <c r="F85" s="25"/>
      <c r="G85" s="25"/>
      <c r="H85" s="22"/>
      <c r="I85" s="22"/>
      <c r="J85" s="22"/>
      <c r="K85" s="22"/>
      <c r="L85" s="22"/>
      <c r="M85" s="17"/>
      <c r="N85" s="18"/>
      <c r="O85" s="19" t="str">
        <f t="shared" si="14"/>
        <v/>
      </c>
      <c r="P85" s="19" t="str">
        <f t="shared" si="15"/>
        <v/>
      </c>
      <c r="Q85" s="19" t="str">
        <f t="shared" si="16"/>
        <v/>
      </c>
      <c r="R85" s="19" t="str">
        <f t="shared" si="17"/>
        <v/>
      </c>
      <c r="S85" s="19" t="str">
        <f t="shared" si="18"/>
        <v/>
      </c>
      <c r="T85" s="19" t="str">
        <f t="shared" si="19"/>
        <v/>
      </c>
      <c r="U85" s="19" t="str">
        <f t="shared" si="20"/>
        <v/>
      </c>
      <c r="V85" s="19" t="str">
        <f t="shared" si="21"/>
        <v/>
      </c>
      <c r="W85" s="19" t="str">
        <f t="shared" si="22"/>
        <v/>
      </c>
      <c r="X85" s="17"/>
      <c r="Y85" s="23"/>
      <c r="Z85" s="23"/>
      <c r="AA85" s="26"/>
      <c r="AB85" s="24" t="str">
        <f>IF(B85="","",IF(OR(J85="Owner Funding",J85="Drawings",J85="Transfer",J85="Private"),IF(E85="","OK",IF(COUNTIF('01_Setup'!$B$23:$B$32,E85)=1,"OK","Unknown property")),IF(COUNTIF('01_Setup'!$B$23:$B$32,E85)=1,"OK","Unknown property")))</f>
        <v/>
      </c>
      <c r="AC85" s="24" t="str">
        <f t="shared" si="23"/>
        <v/>
      </c>
      <c r="AD85" s="24" t="str">
        <f t="shared" si="24"/>
        <v/>
      </c>
      <c r="AE85" s="24" t="str">
        <f t="shared" si="25"/>
        <v/>
      </c>
    </row>
    <row r="86" spans="1:31">
      <c r="A86" s="20" t="str">
        <f t="shared" si="13"/>
        <v/>
      </c>
      <c r="B86" s="21"/>
      <c r="C86" s="20" t="str">
        <f>IF(B86="","",IF(AND(B86&gt;='01_Setup'!$B$7,B86&lt;='01_Setup'!$B$8),'01_Setup'!$B$6,"Outside selected year"))</f>
        <v/>
      </c>
      <c r="D86" s="20" t="str">
        <f>IF(B86="","",IF(B86&lt;'01_Setup'!$B$7,"",IF(B86&lt;=DATE('01_Setup'!$B$5,7,5),"Q1",IF(B86&lt;=DATE('01_Setup'!$B$5,10,5),"Q2",IF(B86&lt;=DATE('01_Setup'!$B$5+1,1,5),"Q3",IF(B86&lt;='01_Setup'!$B$8,"Q4",""))))))</f>
        <v/>
      </c>
      <c r="E86" s="22"/>
      <c r="F86" s="25"/>
      <c r="G86" s="25"/>
      <c r="H86" s="22"/>
      <c r="I86" s="22"/>
      <c r="J86" s="22"/>
      <c r="K86" s="22"/>
      <c r="L86" s="22"/>
      <c r="M86" s="17"/>
      <c r="N86" s="18"/>
      <c r="O86" s="19" t="str">
        <f t="shared" si="14"/>
        <v/>
      </c>
      <c r="P86" s="19" t="str">
        <f t="shared" si="15"/>
        <v/>
      </c>
      <c r="Q86" s="19" t="str">
        <f t="shared" si="16"/>
        <v/>
      </c>
      <c r="R86" s="19" t="str">
        <f t="shared" si="17"/>
        <v/>
      </c>
      <c r="S86" s="19" t="str">
        <f t="shared" si="18"/>
        <v/>
      </c>
      <c r="T86" s="19" t="str">
        <f t="shared" si="19"/>
        <v/>
      </c>
      <c r="U86" s="19" t="str">
        <f t="shared" si="20"/>
        <v/>
      </c>
      <c r="V86" s="19" t="str">
        <f t="shared" si="21"/>
        <v/>
      </c>
      <c r="W86" s="19" t="str">
        <f t="shared" si="22"/>
        <v/>
      </c>
      <c r="X86" s="17"/>
      <c r="Y86" s="23"/>
      <c r="Z86" s="23"/>
      <c r="AA86" s="26"/>
      <c r="AB86" s="24" t="str">
        <f>IF(B86="","",IF(OR(J86="Owner Funding",J86="Drawings",J86="Transfer",J86="Private"),IF(E86="","OK",IF(COUNTIF('01_Setup'!$B$23:$B$32,E86)=1,"OK","Unknown property")),IF(COUNTIF('01_Setup'!$B$23:$B$32,E86)=1,"OK","Unknown property")))</f>
        <v/>
      </c>
      <c r="AC86" s="24" t="str">
        <f t="shared" si="23"/>
        <v/>
      </c>
      <c r="AD86" s="24" t="str">
        <f t="shared" si="24"/>
        <v/>
      </c>
      <c r="AE86" s="24" t="str">
        <f t="shared" si="25"/>
        <v/>
      </c>
    </row>
    <row r="87" spans="1:31">
      <c r="A87" s="20" t="str">
        <f t="shared" si="13"/>
        <v/>
      </c>
      <c r="B87" s="21"/>
      <c r="C87" s="20" t="str">
        <f>IF(B87="","",IF(AND(B87&gt;='01_Setup'!$B$7,B87&lt;='01_Setup'!$B$8),'01_Setup'!$B$6,"Outside selected year"))</f>
        <v/>
      </c>
      <c r="D87" s="20" t="str">
        <f>IF(B87="","",IF(B87&lt;'01_Setup'!$B$7,"",IF(B87&lt;=DATE('01_Setup'!$B$5,7,5),"Q1",IF(B87&lt;=DATE('01_Setup'!$B$5,10,5),"Q2",IF(B87&lt;=DATE('01_Setup'!$B$5+1,1,5),"Q3",IF(B87&lt;='01_Setup'!$B$8,"Q4",""))))))</f>
        <v/>
      </c>
      <c r="E87" s="22"/>
      <c r="F87" s="25"/>
      <c r="G87" s="25"/>
      <c r="H87" s="22"/>
      <c r="I87" s="22"/>
      <c r="J87" s="22"/>
      <c r="K87" s="22"/>
      <c r="L87" s="22"/>
      <c r="M87" s="17"/>
      <c r="N87" s="18"/>
      <c r="O87" s="19" t="str">
        <f t="shared" si="14"/>
        <v/>
      </c>
      <c r="P87" s="19" t="str">
        <f t="shared" si="15"/>
        <v/>
      </c>
      <c r="Q87" s="19" t="str">
        <f t="shared" si="16"/>
        <v/>
      </c>
      <c r="R87" s="19" t="str">
        <f t="shared" si="17"/>
        <v/>
      </c>
      <c r="S87" s="19" t="str">
        <f t="shared" si="18"/>
        <v/>
      </c>
      <c r="T87" s="19" t="str">
        <f t="shared" si="19"/>
        <v/>
      </c>
      <c r="U87" s="19" t="str">
        <f t="shared" si="20"/>
        <v/>
      </c>
      <c r="V87" s="19" t="str">
        <f t="shared" si="21"/>
        <v/>
      </c>
      <c r="W87" s="19" t="str">
        <f t="shared" si="22"/>
        <v/>
      </c>
      <c r="X87" s="17"/>
      <c r="Y87" s="23"/>
      <c r="Z87" s="23"/>
      <c r="AA87" s="26"/>
      <c r="AB87" s="24" t="str">
        <f>IF(B87="","",IF(OR(J87="Owner Funding",J87="Drawings",J87="Transfer",J87="Private"),IF(E87="","OK",IF(COUNTIF('01_Setup'!$B$23:$B$32,E87)=1,"OK","Unknown property")),IF(COUNTIF('01_Setup'!$B$23:$B$32,E87)=1,"OK","Unknown property")))</f>
        <v/>
      </c>
      <c r="AC87" s="24" t="str">
        <f t="shared" si="23"/>
        <v/>
      </c>
      <c r="AD87" s="24" t="str">
        <f t="shared" si="24"/>
        <v/>
      </c>
      <c r="AE87" s="24" t="str">
        <f t="shared" si="25"/>
        <v/>
      </c>
    </row>
    <row r="88" spans="1:31">
      <c r="A88" s="20" t="str">
        <f t="shared" si="13"/>
        <v/>
      </c>
      <c r="B88" s="21"/>
      <c r="C88" s="20" t="str">
        <f>IF(B88="","",IF(AND(B88&gt;='01_Setup'!$B$7,B88&lt;='01_Setup'!$B$8),'01_Setup'!$B$6,"Outside selected year"))</f>
        <v/>
      </c>
      <c r="D88" s="20" t="str">
        <f>IF(B88="","",IF(B88&lt;'01_Setup'!$B$7,"",IF(B88&lt;=DATE('01_Setup'!$B$5,7,5),"Q1",IF(B88&lt;=DATE('01_Setup'!$B$5,10,5),"Q2",IF(B88&lt;=DATE('01_Setup'!$B$5+1,1,5),"Q3",IF(B88&lt;='01_Setup'!$B$8,"Q4",""))))))</f>
        <v/>
      </c>
      <c r="E88" s="22"/>
      <c r="F88" s="25"/>
      <c r="G88" s="25"/>
      <c r="H88" s="22"/>
      <c r="I88" s="22"/>
      <c r="J88" s="22"/>
      <c r="K88" s="22"/>
      <c r="L88" s="22"/>
      <c r="M88" s="17"/>
      <c r="N88" s="18"/>
      <c r="O88" s="19" t="str">
        <f t="shared" si="14"/>
        <v/>
      </c>
      <c r="P88" s="19" t="str">
        <f t="shared" si="15"/>
        <v/>
      </c>
      <c r="Q88" s="19" t="str">
        <f t="shared" si="16"/>
        <v/>
      </c>
      <c r="R88" s="19" t="str">
        <f t="shared" si="17"/>
        <v/>
      </c>
      <c r="S88" s="19" t="str">
        <f t="shared" si="18"/>
        <v/>
      </c>
      <c r="T88" s="19" t="str">
        <f t="shared" si="19"/>
        <v/>
      </c>
      <c r="U88" s="19" t="str">
        <f t="shared" si="20"/>
        <v/>
      </c>
      <c r="V88" s="19" t="str">
        <f t="shared" si="21"/>
        <v/>
      </c>
      <c r="W88" s="19" t="str">
        <f t="shared" si="22"/>
        <v/>
      </c>
      <c r="X88" s="17"/>
      <c r="Y88" s="23"/>
      <c r="Z88" s="23"/>
      <c r="AA88" s="26"/>
      <c r="AB88" s="24" t="str">
        <f>IF(B88="","",IF(OR(J88="Owner Funding",J88="Drawings",J88="Transfer",J88="Private"),IF(E88="","OK",IF(COUNTIF('01_Setup'!$B$23:$B$32,E88)=1,"OK","Unknown property")),IF(COUNTIF('01_Setup'!$B$23:$B$32,E88)=1,"OK","Unknown property")))</f>
        <v/>
      </c>
      <c r="AC88" s="24" t="str">
        <f t="shared" si="23"/>
        <v/>
      </c>
      <c r="AD88" s="24" t="str">
        <f t="shared" si="24"/>
        <v/>
      </c>
      <c r="AE88" s="24" t="str">
        <f t="shared" si="25"/>
        <v/>
      </c>
    </row>
    <row r="89" spans="1:31">
      <c r="A89" s="20" t="str">
        <f t="shared" si="13"/>
        <v/>
      </c>
      <c r="B89" s="21"/>
      <c r="C89" s="20" t="str">
        <f>IF(B89="","",IF(AND(B89&gt;='01_Setup'!$B$7,B89&lt;='01_Setup'!$B$8),'01_Setup'!$B$6,"Outside selected year"))</f>
        <v/>
      </c>
      <c r="D89" s="20" t="str">
        <f>IF(B89="","",IF(B89&lt;'01_Setup'!$B$7,"",IF(B89&lt;=DATE('01_Setup'!$B$5,7,5),"Q1",IF(B89&lt;=DATE('01_Setup'!$B$5,10,5),"Q2",IF(B89&lt;=DATE('01_Setup'!$B$5+1,1,5),"Q3",IF(B89&lt;='01_Setup'!$B$8,"Q4",""))))))</f>
        <v/>
      </c>
      <c r="E89" s="22"/>
      <c r="F89" s="25"/>
      <c r="G89" s="25"/>
      <c r="H89" s="22"/>
      <c r="I89" s="22"/>
      <c r="J89" s="22"/>
      <c r="K89" s="22"/>
      <c r="L89" s="22"/>
      <c r="M89" s="17"/>
      <c r="N89" s="18"/>
      <c r="O89" s="19" t="str">
        <f t="shared" si="14"/>
        <v/>
      </c>
      <c r="P89" s="19" t="str">
        <f t="shared" si="15"/>
        <v/>
      </c>
      <c r="Q89" s="19" t="str">
        <f t="shared" si="16"/>
        <v/>
      </c>
      <c r="R89" s="19" t="str">
        <f t="shared" si="17"/>
        <v/>
      </c>
      <c r="S89" s="19" t="str">
        <f t="shared" si="18"/>
        <v/>
      </c>
      <c r="T89" s="19" t="str">
        <f t="shared" si="19"/>
        <v/>
      </c>
      <c r="U89" s="19" t="str">
        <f t="shared" si="20"/>
        <v/>
      </c>
      <c r="V89" s="19" t="str">
        <f t="shared" si="21"/>
        <v/>
      </c>
      <c r="W89" s="19" t="str">
        <f t="shared" si="22"/>
        <v/>
      </c>
      <c r="X89" s="17"/>
      <c r="Y89" s="23"/>
      <c r="Z89" s="23"/>
      <c r="AA89" s="26"/>
      <c r="AB89" s="24" t="str">
        <f>IF(B89="","",IF(OR(J89="Owner Funding",J89="Drawings",J89="Transfer",J89="Private"),IF(E89="","OK",IF(COUNTIF('01_Setup'!$B$23:$B$32,E89)=1,"OK","Unknown property")),IF(COUNTIF('01_Setup'!$B$23:$B$32,E89)=1,"OK","Unknown property")))</f>
        <v/>
      </c>
      <c r="AC89" s="24" t="str">
        <f t="shared" si="23"/>
        <v/>
      </c>
      <c r="AD89" s="24" t="str">
        <f t="shared" si="24"/>
        <v/>
      </c>
      <c r="AE89" s="24" t="str">
        <f t="shared" si="25"/>
        <v/>
      </c>
    </row>
    <row r="90" spans="1:31">
      <c r="A90" s="20" t="str">
        <f t="shared" si="13"/>
        <v/>
      </c>
      <c r="B90" s="21"/>
      <c r="C90" s="20" t="str">
        <f>IF(B90="","",IF(AND(B90&gt;='01_Setup'!$B$7,B90&lt;='01_Setup'!$B$8),'01_Setup'!$B$6,"Outside selected year"))</f>
        <v/>
      </c>
      <c r="D90" s="20" t="str">
        <f>IF(B90="","",IF(B90&lt;'01_Setup'!$B$7,"",IF(B90&lt;=DATE('01_Setup'!$B$5,7,5),"Q1",IF(B90&lt;=DATE('01_Setup'!$B$5,10,5),"Q2",IF(B90&lt;=DATE('01_Setup'!$B$5+1,1,5),"Q3",IF(B90&lt;='01_Setup'!$B$8,"Q4",""))))))</f>
        <v/>
      </c>
      <c r="E90" s="22"/>
      <c r="F90" s="25"/>
      <c r="G90" s="25"/>
      <c r="H90" s="22"/>
      <c r="I90" s="22"/>
      <c r="J90" s="22"/>
      <c r="K90" s="22"/>
      <c r="L90" s="22"/>
      <c r="M90" s="17"/>
      <c r="N90" s="18"/>
      <c r="O90" s="19" t="str">
        <f t="shared" si="14"/>
        <v/>
      </c>
      <c r="P90" s="19" t="str">
        <f t="shared" si="15"/>
        <v/>
      </c>
      <c r="Q90" s="19" t="str">
        <f t="shared" si="16"/>
        <v/>
      </c>
      <c r="R90" s="19" t="str">
        <f t="shared" si="17"/>
        <v/>
      </c>
      <c r="S90" s="19" t="str">
        <f t="shared" si="18"/>
        <v/>
      </c>
      <c r="T90" s="19" t="str">
        <f t="shared" si="19"/>
        <v/>
      </c>
      <c r="U90" s="19" t="str">
        <f t="shared" si="20"/>
        <v/>
      </c>
      <c r="V90" s="19" t="str">
        <f t="shared" si="21"/>
        <v/>
      </c>
      <c r="W90" s="19" t="str">
        <f t="shared" si="22"/>
        <v/>
      </c>
      <c r="X90" s="17"/>
      <c r="Y90" s="23"/>
      <c r="Z90" s="23"/>
      <c r="AA90" s="26"/>
      <c r="AB90" s="24" t="str">
        <f>IF(B90="","",IF(OR(J90="Owner Funding",J90="Drawings",J90="Transfer",J90="Private"),IF(E90="","OK",IF(COUNTIF('01_Setup'!$B$23:$B$32,E90)=1,"OK","Unknown property")),IF(COUNTIF('01_Setup'!$B$23:$B$32,E90)=1,"OK","Unknown property")))</f>
        <v/>
      </c>
      <c r="AC90" s="24" t="str">
        <f t="shared" si="23"/>
        <v/>
      </c>
      <c r="AD90" s="24" t="str">
        <f t="shared" si="24"/>
        <v/>
      </c>
      <c r="AE90" s="24" t="str">
        <f t="shared" si="25"/>
        <v/>
      </c>
    </row>
    <row r="91" spans="1:31">
      <c r="A91" s="20" t="str">
        <f t="shared" si="13"/>
        <v/>
      </c>
      <c r="B91" s="21"/>
      <c r="C91" s="20" t="str">
        <f>IF(B91="","",IF(AND(B91&gt;='01_Setup'!$B$7,B91&lt;='01_Setup'!$B$8),'01_Setup'!$B$6,"Outside selected year"))</f>
        <v/>
      </c>
      <c r="D91" s="20" t="str">
        <f>IF(B91="","",IF(B91&lt;'01_Setup'!$B$7,"",IF(B91&lt;=DATE('01_Setup'!$B$5,7,5),"Q1",IF(B91&lt;=DATE('01_Setup'!$B$5,10,5),"Q2",IF(B91&lt;=DATE('01_Setup'!$B$5+1,1,5),"Q3",IF(B91&lt;='01_Setup'!$B$8,"Q4",""))))))</f>
        <v/>
      </c>
      <c r="E91" s="22"/>
      <c r="F91" s="25"/>
      <c r="G91" s="25"/>
      <c r="H91" s="22"/>
      <c r="I91" s="22"/>
      <c r="J91" s="22"/>
      <c r="K91" s="22"/>
      <c r="L91" s="22"/>
      <c r="M91" s="17"/>
      <c r="N91" s="18"/>
      <c r="O91" s="19" t="str">
        <f t="shared" si="14"/>
        <v/>
      </c>
      <c r="P91" s="19" t="str">
        <f t="shared" si="15"/>
        <v/>
      </c>
      <c r="Q91" s="19" t="str">
        <f t="shared" si="16"/>
        <v/>
      </c>
      <c r="R91" s="19" t="str">
        <f t="shared" si="17"/>
        <v/>
      </c>
      <c r="S91" s="19" t="str">
        <f t="shared" si="18"/>
        <v/>
      </c>
      <c r="T91" s="19" t="str">
        <f t="shared" si="19"/>
        <v/>
      </c>
      <c r="U91" s="19" t="str">
        <f t="shared" si="20"/>
        <v/>
      </c>
      <c r="V91" s="19" t="str">
        <f t="shared" si="21"/>
        <v/>
      </c>
      <c r="W91" s="19" t="str">
        <f t="shared" si="22"/>
        <v/>
      </c>
      <c r="X91" s="17"/>
      <c r="Y91" s="23"/>
      <c r="Z91" s="23"/>
      <c r="AA91" s="26"/>
      <c r="AB91" s="24" t="str">
        <f>IF(B91="","",IF(OR(J91="Owner Funding",J91="Drawings",J91="Transfer",J91="Private"),IF(E91="","OK",IF(COUNTIF('01_Setup'!$B$23:$B$32,E91)=1,"OK","Unknown property")),IF(COUNTIF('01_Setup'!$B$23:$B$32,E91)=1,"OK","Unknown property")))</f>
        <v/>
      </c>
      <c r="AC91" s="24" t="str">
        <f t="shared" si="23"/>
        <v/>
      </c>
      <c r="AD91" s="24" t="str">
        <f t="shared" si="24"/>
        <v/>
      </c>
      <c r="AE91" s="24" t="str">
        <f t="shared" si="25"/>
        <v/>
      </c>
    </row>
    <row r="92" spans="1:31">
      <c r="A92" s="20" t="str">
        <f t="shared" si="13"/>
        <v/>
      </c>
      <c r="B92" s="21"/>
      <c r="C92" s="20" t="str">
        <f>IF(B92="","",IF(AND(B92&gt;='01_Setup'!$B$7,B92&lt;='01_Setup'!$B$8),'01_Setup'!$B$6,"Outside selected year"))</f>
        <v/>
      </c>
      <c r="D92" s="20" t="str">
        <f>IF(B92="","",IF(B92&lt;'01_Setup'!$B$7,"",IF(B92&lt;=DATE('01_Setup'!$B$5,7,5),"Q1",IF(B92&lt;=DATE('01_Setup'!$B$5,10,5),"Q2",IF(B92&lt;=DATE('01_Setup'!$B$5+1,1,5),"Q3",IF(B92&lt;='01_Setup'!$B$8,"Q4",""))))))</f>
        <v/>
      </c>
      <c r="E92" s="22"/>
      <c r="F92" s="25"/>
      <c r="G92" s="25"/>
      <c r="H92" s="22"/>
      <c r="I92" s="22"/>
      <c r="J92" s="22"/>
      <c r="K92" s="22"/>
      <c r="L92" s="22"/>
      <c r="M92" s="17"/>
      <c r="N92" s="18"/>
      <c r="O92" s="19" t="str">
        <f t="shared" si="14"/>
        <v/>
      </c>
      <c r="P92" s="19" t="str">
        <f t="shared" si="15"/>
        <v/>
      </c>
      <c r="Q92" s="19" t="str">
        <f t="shared" si="16"/>
        <v/>
      </c>
      <c r="R92" s="19" t="str">
        <f t="shared" si="17"/>
        <v/>
      </c>
      <c r="S92" s="19" t="str">
        <f t="shared" si="18"/>
        <v/>
      </c>
      <c r="T92" s="19" t="str">
        <f t="shared" si="19"/>
        <v/>
      </c>
      <c r="U92" s="19" t="str">
        <f t="shared" si="20"/>
        <v/>
      </c>
      <c r="V92" s="19" t="str">
        <f t="shared" si="21"/>
        <v/>
      </c>
      <c r="W92" s="19" t="str">
        <f t="shared" si="22"/>
        <v/>
      </c>
      <c r="X92" s="17"/>
      <c r="Y92" s="23"/>
      <c r="Z92" s="23"/>
      <c r="AA92" s="26"/>
      <c r="AB92" s="24" t="str">
        <f>IF(B92="","",IF(OR(J92="Owner Funding",J92="Drawings",J92="Transfer",J92="Private"),IF(E92="","OK",IF(COUNTIF('01_Setup'!$B$23:$B$32,E92)=1,"OK","Unknown property")),IF(COUNTIF('01_Setup'!$B$23:$B$32,E92)=1,"OK","Unknown property")))</f>
        <v/>
      </c>
      <c r="AC92" s="24" t="str">
        <f t="shared" si="23"/>
        <v/>
      </c>
      <c r="AD92" s="24" t="str">
        <f t="shared" si="24"/>
        <v/>
      </c>
      <c r="AE92" s="24" t="str">
        <f t="shared" si="25"/>
        <v/>
      </c>
    </row>
    <row r="93" spans="1:31">
      <c r="A93" s="20" t="str">
        <f t="shared" si="13"/>
        <v/>
      </c>
      <c r="B93" s="21"/>
      <c r="C93" s="20" t="str">
        <f>IF(B93="","",IF(AND(B93&gt;='01_Setup'!$B$7,B93&lt;='01_Setup'!$B$8),'01_Setup'!$B$6,"Outside selected year"))</f>
        <v/>
      </c>
      <c r="D93" s="20" t="str">
        <f>IF(B93="","",IF(B93&lt;'01_Setup'!$B$7,"",IF(B93&lt;=DATE('01_Setup'!$B$5,7,5),"Q1",IF(B93&lt;=DATE('01_Setup'!$B$5,10,5),"Q2",IF(B93&lt;=DATE('01_Setup'!$B$5+1,1,5),"Q3",IF(B93&lt;='01_Setup'!$B$8,"Q4",""))))))</f>
        <v/>
      </c>
      <c r="E93" s="22"/>
      <c r="F93" s="25"/>
      <c r="G93" s="25"/>
      <c r="H93" s="22"/>
      <c r="I93" s="22"/>
      <c r="J93" s="22"/>
      <c r="K93" s="22"/>
      <c r="L93" s="22"/>
      <c r="M93" s="17"/>
      <c r="N93" s="18"/>
      <c r="O93" s="19" t="str">
        <f t="shared" si="14"/>
        <v/>
      </c>
      <c r="P93" s="19" t="str">
        <f t="shared" si="15"/>
        <v/>
      </c>
      <c r="Q93" s="19" t="str">
        <f t="shared" si="16"/>
        <v/>
      </c>
      <c r="R93" s="19" t="str">
        <f t="shared" si="17"/>
        <v/>
      </c>
      <c r="S93" s="19" t="str">
        <f t="shared" si="18"/>
        <v/>
      </c>
      <c r="T93" s="19" t="str">
        <f t="shared" si="19"/>
        <v/>
      </c>
      <c r="U93" s="19" t="str">
        <f t="shared" si="20"/>
        <v/>
      </c>
      <c r="V93" s="19" t="str">
        <f t="shared" si="21"/>
        <v/>
      </c>
      <c r="W93" s="19" t="str">
        <f t="shared" si="22"/>
        <v/>
      </c>
      <c r="X93" s="17"/>
      <c r="Y93" s="23"/>
      <c r="Z93" s="23"/>
      <c r="AA93" s="26"/>
      <c r="AB93" s="24" t="str">
        <f>IF(B93="","",IF(OR(J93="Owner Funding",J93="Drawings",J93="Transfer",J93="Private"),IF(E93="","OK",IF(COUNTIF('01_Setup'!$B$23:$B$32,E93)=1,"OK","Unknown property")),IF(COUNTIF('01_Setup'!$B$23:$B$32,E93)=1,"OK","Unknown property")))</f>
        <v/>
      </c>
      <c r="AC93" s="24" t="str">
        <f t="shared" si="23"/>
        <v/>
      </c>
      <c r="AD93" s="24" t="str">
        <f t="shared" si="24"/>
        <v/>
      </c>
      <c r="AE93" s="24" t="str">
        <f t="shared" si="25"/>
        <v/>
      </c>
    </row>
    <row r="94" spans="1:31">
      <c r="A94" s="20" t="str">
        <f t="shared" si="13"/>
        <v/>
      </c>
      <c r="B94" s="21"/>
      <c r="C94" s="20" t="str">
        <f>IF(B94="","",IF(AND(B94&gt;='01_Setup'!$B$7,B94&lt;='01_Setup'!$B$8),'01_Setup'!$B$6,"Outside selected year"))</f>
        <v/>
      </c>
      <c r="D94" s="20" t="str">
        <f>IF(B94="","",IF(B94&lt;'01_Setup'!$B$7,"",IF(B94&lt;=DATE('01_Setup'!$B$5,7,5),"Q1",IF(B94&lt;=DATE('01_Setup'!$B$5,10,5),"Q2",IF(B94&lt;=DATE('01_Setup'!$B$5+1,1,5),"Q3",IF(B94&lt;='01_Setup'!$B$8,"Q4",""))))))</f>
        <v/>
      </c>
      <c r="E94" s="22"/>
      <c r="F94" s="25"/>
      <c r="G94" s="25"/>
      <c r="H94" s="22"/>
      <c r="I94" s="22"/>
      <c r="J94" s="22"/>
      <c r="K94" s="22"/>
      <c r="L94" s="22"/>
      <c r="M94" s="17"/>
      <c r="N94" s="18"/>
      <c r="O94" s="19" t="str">
        <f t="shared" si="14"/>
        <v/>
      </c>
      <c r="P94" s="19" t="str">
        <f t="shared" si="15"/>
        <v/>
      </c>
      <c r="Q94" s="19" t="str">
        <f t="shared" si="16"/>
        <v/>
      </c>
      <c r="R94" s="19" t="str">
        <f t="shared" si="17"/>
        <v/>
      </c>
      <c r="S94" s="19" t="str">
        <f t="shared" si="18"/>
        <v/>
      </c>
      <c r="T94" s="19" t="str">
        <f t="shared" si="19"/>
        <v/>
      </c>
      <c r="U94" s="19" t="str">
        <f t="shared" si="20"/>
        <v/>
      </c>
      <c r="V94" s="19" t="str">
        <f t="shared" si="21"/>
        <v/>
      </c>
      <c r="W94" s="19" t="str">
        <f t="shared" si="22"/>
        <v/>
      </c>
      <c r="X94" s="17"/>
      <c r="Y94" s="23"/>
      <c r="Z94" s="23"/>
      <c r="AA94" s="26"/>
      <c r="AB94" s="24" t="str">
        <f>IF(B94="","",IF(OR(J94="Owner Funding",J94="Drawings",J94="Transfer",J94="Private"),IF(E94="","OK",IF(COUNTIF('01_Setup'!$B$23:$B$32,E94)=1,"OK","Unknown property")),IF(COUNTIF('01_Setup'!$B$23:$B$32,E94)=1,"OK","Unknown property")))</f>
        <v/>
      </c>
      <c r="AC94" s="24" t="str">
        <f t="shared" si="23"/>
        <v/>
      </c>
      <c r="AD94" s="24" t="str">
        <f t="shared" si="24"/>
        <v/>
      </c>
      <c r="AE94" s="24" t="str">
        <f t="shared" si="25"/>
        <v/>
      </c>
    </row>
    <row r="95" spans="1:31">
      <c r="A95" s="20" t="str">
        <f t="shared" si="13"/>
        <v/>
      </c>
      <c r="B95" s="21"/>
      <c r="C95" s="20" t="str">
        <f>IF(B95="","",IF(AND(B95&gt;='01_Setup'!$B$7,B95&lt;='01_Setup'!$B$8),'01_Setup'!$B$6,"Outside selected year"))</f>
        <v/>
      </c>
      <c r="D95" s="20" t="str">
        <f>IF(B95="","",IF(B95&lt;'01_Setup'!$B$7,"",IF(B95&lt;=DATE('01_Setup'!$B$5,7,5),"Q1",IF(B95&lt;=DATE('01_Setup'!$B$5,10,5),"Q2",IF(B95&lt;=DATE('01_Setup'!$B$5+1,1,5),"Q3",IF(B95&lt;='01_Setup'!$B$8,"Q4",""))))))</f>
        <v/>
      </c>
      <c r="E95" s="22"/>
      <c r="F95" s="25"/>
      <c r="G95" s="25"/>
      <c r="H95" s="22"/>
      <c r="I95" s="22"/>
      <c r="J95" s="22"/>
      <c r="K95" s="22"/>
      <c r="L95" s="22"/>
      <c r="M95" s="17"/>
      <c r="N95" s="18"/>
      <c r="O95" s="19" t="str">
        <f t="shared" si="14"/>
        <v/>
      </c>
      <c r="P95" s="19" t="str">
        <f t="shared" si="15"/>
        <v/>
      </c>
      <c r="Q95" s="19" t="str">
        <f t="shared" si="16"/>
        <v/>
      </c>
      <c r="R95" s="19" t="str">
        <f t="shared" si="17"/>
        <v/>
      </c>
      <c r="S95" s="19" t="str">
        <f t="shared" si="18"/>
        <v/>
      </c>
      <c r="T95" s="19" t="str">
        <f t="shared" si="19"/>
        <v/>
      </c>
      <c r="U95" s="19" t="str">
        <f t="shared" si="20"/>
        <v/>
      </c>
      <c r="V95" s="19" t="str">
        <f t="shared" si="21"/>
        <v/>
      </c>
      <c r="W95" s="19" t="str">
        <f t="shared" si="22"/>
        <v/>
      </c>
      <c r="X95" s="17"/>
      <c r="Y95" s="23"/>
      <c r="Z95" s="23"/>
      <c r="AA95" s="26"/>
      <c r="AB95" s="24" t="str">
        <f>IF(B95="","",IF(OR(J95="Owner Funding",J95="Drawings",J95="Transfer",J95="Private"),IF(E95="","OK",IF(COUNTIF('01_Setup'!$B$23:$B$32,E95)=1,"OK","Unknown property")),IF(COUNTIF('01_Setup'!$B$23:$B$32,E95)=1,"OK","Unknown property")))</f>
        <v/>
      </c>
      <c r="AC95" s="24" t="str">
        <f t="shared" si="23"/>
        <v/>
      </c>
      <c r="AD95" s="24" t="str">
        <f t="shared" si="24"/>
        <v/>
      </c>
      <c r="AE95" s="24" t="str">
        <f t="shared" si="25"/>
        <v/>
      </c>
    </row>
    <row r="96" spans="1:31">
      <c r="A96" s="20" t="str">
        <f t="shared" si="13"/>
        <v/>
      </c>
      <c r="B96" s="21"/>
      <c r="C96" s="20" t="str">
        <f>IF(B96="","",IF(AND(B96&gt;='01_Setup'!$B$7,B96&lt;='01_Setup'!$B$8),'01_Setup'!$B$6,"Outside selected year"))</f>
        <v/>
      </c>
      <c r="D96" s="20" t="str">
        <f>IF(B96="","",IF(B96&lt;'01_Setup'!$B$7,"",IF(B96&lt;=DATE('01_Setup'!$B$5,7,5),"Q1",IF(B96&lt;=DATE('01_Setup'!$B$5,10,5),"Q2",IF(B96&lt;=DATE('01_Setup'!$B$5+1,1,5),"Q3",IF(B96&lt;='01_Setup'!$B$8,"Q4",""))))))</f>
        <v/>
      </c>
      <c r="E96" s="22"/>
      <c r="F96" s="25"/>
      <c r="G96" s="25"/>
      <c r="H96" s="22"/>
      <c r="I96" s="22"/>
      <c r="J96" s="22"/>
      <c r="K96" s="22"/>
      <c r="L96" s="22"/>
      <c r="M96" s="17"/>
      <c r="N96" s="18"/>
      <c r="O96" s="19" t="str">
        <f t="shared" si="14"/>
        <v/>
      </c>
      <c r="P96" s="19" t="str">
        <f t="shared" si="15"/>
        <v/>
      </c>
      <c r="Q96" s="19" t="str">
        <f t="shared" si="16"/>
        <v/>
      </c>
      <c r="R96" s="19" t="str">
        <f t="shared" si="17"/>
        <v/>
      </c>
      <c r="S96" s="19" t="str">
        <f t="shared" si="18"/>
        <v/>
      </c>
      <c r="T96" s="19" t="str">
        <f t="shared" si="19"/>
        <v/>
      </c>
      <c r="U96" s="19" t="str">
        <f t="shared" si="20"/>
        <v/>
      </c>
      <c r="V96" s="19" t="str">
        <f t="shared" si="21"/>
        <v/>
      </c>
      <c r="W96" s="19" t="str">
        <f t="shared" si="22"/>
        <v/>
      </c>
      <c r="X96" s="17"/>
      <c r="Y96" s="23"/>
      <c r="Z96" s="23"/>
      <c r="AA96" s="26"/>
      <c r="AB96" s="24" t="str">
        <f>IF(B96="","",IF(OR(J96="Owner Funding",J96="Drawings",J96="Transfer",J96="Private"),IF(E96="","OK",IF(COUNTIF('01_Setup'!$B$23:$B$32,E96)=1,"OK","Unknown property")),IF(COUNTIF('01_Setup'!$B$23:$B$32,E96)=1,"OK","Unknown property")))</f>
        <v/>
      </c>
      <c r="AC96" s="24" t="str">
        <f t="shared" si="23"/>
        <v/>
      </c>
      <c r="AD96" s="24" t="str">
        <f t="shared" si="24"/>
        <v/>
      </c>
      <c r="AE96" s="24" t="str">
        <f t="shared" si="25"/>
        <v/>
      </c>
    </row>
    <row r="97" spans="1:31">
      <c r="A97" s="20" t="str">
        <f t="shared" si="13"/>
        <v/>
      </c>
      <c r="B97" s="21"/>
      <c r="C97" s="20" t="str">
        <f>IF(B97="","",IF(AND(B97&gt;='01_Setup'!$B$7,B97&lt;='01_Setup'!$B$8),'01_Setup'!$B$6,"Outside selected year"))</f>
        <v/>
      </c>
      <c r="D97" s="20" t="str">
        <f>IF(B97="","",IF(B97&lt;'01_Setup'!$B$7,"",IF(B97&lt;=DATE('01_Setup'!$B$5,7,5),"Q1",IF(B97&lt;=DATE('01_Setup'!$B$5,10,5),"Q2",IF(B97&lt;=DATE('01_Setup'!$B$5+1,1,5),"Q3",IF(B97&lt;='01_Setup'!$B$8,"Q4",""))))))</f>
        <v/>
      </c>
      <c r="E97" s="22"/>
      <c r="F97" s="25"/>
      <c r="G97" s="25"/>
      <c r="H97" s="22"/>
      <c r="I97" s="22"/>
      <c r="J97" s="22"/>
      <c r="K97" s="22"/>
      <c r="L97" s="22"/>
      <c r="M97" s="17"/>
      <c r="N97" s="18"/>
      <c r="O97" s="19" t="str">
        <f t="shared" si="14"/>
        <v/>
      </c>
      <c r="P97" s="19" t="str">
        <f t="shared" si="15"/>
        <v/>
      </c>
      <c r="Q97" s="19" t="str">
        <f t="shared" si="16"/>
        <v/>
      </c>
      <c r="R97" s="19" t="str">
        <f t="shared" si="17"/>
        <v/>
      </c>
      <c r="S97" s="19" t="str">
        <f t="shared" si="18"/>
        <v/>
      </c>
      <c r="T97" s="19" t="str">
        <f t="shared" si="19"/>
        <v/>
      </c>
      <c r="U97" s="19" t="str">
        <f t="shared" si="20"/>
        <v/>
      </c>
      <c r="V97" s="19" t="str">
        <f t="shared" si="21"/>
        <v/>
      </c>
      <c r="W97" s="19" t="str">
        <f t="shared" si="22"/>
        <v/>
      </c>
      <c r="X97" s="17"/>
      <c r="Y97" s="23"/>
      <c r="Z97" s="23"/>
      <c r="AA97" s="26"/>
      <c r="AB97" s="24" t="str">
        <f>IF(B97="","",IF(OR(J97="Owner Funding",J97="Drawings",J97="Transfer",J97="Private"),IF(E97="","OK",IF(COUNTIF('01_Setup'!$B$23:$B$32,E97)=1,"OK","Unknown property")),IF(COUNTIF('01_Setup'!$B$23:$B$32,E97)=1,"OK","Unknown property")))</f>
        <v/>
      </c>
      <c r="AC97" s="24" t="str">
        <f t="shared" si="23"/>
        <v/>
      </c>
      <c r="AD97" s="24" t="str">
        <f t="shared" si="24"/>
        <v/>
      </c>
      <c r="AE97" s="24" t="str">
        <f t="shared" si="25"/>
        <v/>
      </c>
    </row>
    <row r="98" spans="1:31">
      <c r="A98" s="20" t="str">
        <f t="shared" si="13"/>
        <v/>
      </c>
      <c r="B98" s="21"/>
      <c r="C98" s="20" t="str">
        <f>IF(B98="","",IF(AND(B98&gt;='01_Setup'!$B$7,B98&lt;='01_Setup'!$B$8),'01_Setup'!$B$6,"Outside selected year"))</f>
        <v/>
      </c>
      <c r="D98" s="20" t="str">
        <f>IF(B98="","",IF(B98&lt;'01_Setup'!$B$7,"",IF(B98&lt;=DATE('01_Setup'!$B$5,7,5),"Q1",IF(B98&lt;=DATE('01_Setup'!$B$5,10,5),"Q2",IF(B98&lt;=DATE('01_Setup'!$B$5+1,1,5),"Q3",IF(B98&lt;='01_Setup'!$B$8,"Q4",""))))))</f>
        <v/>
      </c>
      <c r="E98" s="22"/>
      <c r="F98" s="25"/>
      <c r="G98" s="25"/>
      <c r="H98" s="22"/>
      <c r="I98" s="22"/>
      <c r="J98" s="22"/>
      <c r="K98" s="22"/>
      <c r="L98" s="22"/>
      <c r="M98" s="17"/>
      <c r="N98" s="18"/>
      <c r="O98" s="19" t="str">
        <f t="shared" si="14"/>
        <v/>
      </c>
      <c r="P98" s="19" t="str">
        <f t="shared" si="15"/>
        <v/>
      </c>
      <c r="Q98" s="19" t="str">
        <f t="shared" si="16"/>
        <v/>
      </c>
      <c r="R98" s="19" t="str">
        <f t="shared" si="17"/>
        <v/>
      </c>
      <c r="S98" s="19" t="str">
        <f t="shared" si="18"/>
        <v/>
      </c>
      <c r="T98" s="19" t="str">
        <f t="shared" si="19"/>
        <v/>
      </c>
      <c r="U98" s="19" t="str">
        <f t="shared" si="20"/>
        <v/>
      </c>
      <c r="V98" s="19" t="str">
        <f t="shared" si="21"/>
        <v/>
      </c>
      <c r="W98" s="19" t="str">
        <f t="shared" si="22"/>
        <v/>
      </c>
      <c r="X98" s="17"/>
      <c r="Y98" s="23"/>
      <c r="Z98" s="23"/>
      <c r="AA98" s="26"/>
      <c r="AB98" s="24" t="str">
        <f>IF(B98="","",IF(OR(J98="Owner Funding",J98="Drawings",J98="Transfer",J98="Private"),IF(E98="","OK",IF(COUNTIF('01_Setup'!$B$23:$B$32,E98)=1,"OK","Unknown property")),IF(COUNTIF('01_Setup'!$B$23:$B$32,E98)=1,"OK","Unknown property")))</f>
        <v/>
      </c>
      <c r="AC98" s="24" t="str">
        <f t="shared" si="23"/>
        <v/>
      </c>
      <c r="AD98" s="24" t="str">
        <f t="shared" si="24"/>
        <v/>
      </c>
      <c r="AE98" s="24" t="str">
        <f t="shared" si="25"/>
        <v/>
      </c>
    </row>
    <row r="99" spans="1:31">
      <c r="A99" s="20" t="str">
        <f t="shared" si="13"/>
        <v/>
      </c>
      <c r="B99" s="21"/>
      <c r="C99" s="20" t="str">
        <f>IF(B99="","",IF(AND(B99&gt;='01_Setup'!$B$7,B99&lt;='01_Setup'!$B$8),'01_Setup'!$B$6,"Outside selected year"))</f>
        <v/>
      </c>
      <c r="D99" s="20" t="str">
        <f>IF(B99="","",IF(B99&lt;'01_Setup'!$B$7,"",IF(B99&lt;=DATE('01_Setup'!$B$5,7,5),"Q1",IF(B99&lt;=DATE('01_Setup'!$B$5,10,5),"Q2",IF(B99&lt;=DATE('01_Setup'!$B$5+1,1,5),"Q3",IF(B99&lt;='01_Setup'!$B$8,"Q4",""))))))</f>
        <v/>
      </c>
      <c r="E99" s="22"/>
      <c r="F99" s="25"/>
      <c r="G99" s="25"/>
      <c r="H99" s="22"/>
      <c r="I99" s="22"/>
      <c r="J99" s="22"/>
      <c r="K99" s="22"/>
      <c r="L99" s="22"/>
      <c r="M99" s="17"/>
      <c r="N99" s="18"/>
      <c r="O99" s="19" t="str">
        <f t="shared" si="14"/>
        <v/>
      </c>
      <c r="P99" s="19" t="str">
        <f t="shared" si="15"/>
        <v/>
      </c>
      <c r="Q99" s="19" t="str">
        <f t="shared" si="16"/>
        <v/>
      </c>
      <c r="R99" s="19" t="str">
        <f t="shared" si="17"/>
        <v/>
      </c>
      <c r="S99" s="19" t="str">
        <f t="shared" si="18"/>
        <v/>
      </c>
      <c r="T99" s="19" t="str">
        <f t="shared" si="19"/>
        <v/>
      </c>
      <c r="U99" s="19" t="str">
        <f t="shared" si="20"/>
        <v/>
      </c>
      <c r="V99" s="19" t="str">
        <f t="shared" si="21"/>
        <v/>
      </c>
      <c r="W99" s="19" t="str">
        <f t="shared" si="22"/>
        <v/>
      </c>
      <c r="X99" s="17"/>
      <c r="Y99" s="23"/>
      <c r="Z99" s="23"/>
      <c r="AA99" s="26"/>
      <c r="AB99" s="24" t="str">
        <f>IF(B99="","",IF(OR(J99="Owner Funding",J99="Drawings",J99="Transfer",J99="Private"),IF(E99="","OK",IF(COUNTIF('01_Setup'!$B$23:$B$32,E99)=1,"OK","Unknown property")),IF(COUNTIF('01_Setup'!$B$23:$B$32,E99)=1,"OK","Unknown property")))</f>
        <v/>
      </c>
      <c r="AC99" s="24" t="str">
        <f t="shared" si="23"/>
        <v/>
      </c>
      <c r="AD99" s="24" t="str">
        <f t="shared" si="24"/>
        <v/>
      </c>
      <c r="AE99" s="24" t="str">
        <f t="shared" si="25"/>
        <v/>
      </c>
    </row>
    <row r="100" spans="1:31">
      <c r="A100" s="20" t="str">
        <f t="shared" si="13"/>
        <v/>
      </c>
      <c r="B100" s="21"/>
      <c r="C100" s="20" t="str">
        <f>IF(B100="","",IF(AND(B100&gt;='01_Setup'!$B$7,B100&lt;='01_Setup'!$B$8),'01_Setup'!$B$6,"Outside selected year"))</f>
        <v/>
      </c>
      <c r="D100" s="20" t="str">
        <f>IF(B100="","",IF(B100&lt;'01_Setup'!$B$7,"",IF(B100&lt;=DATE('01_Setup'!$B$5,7,5),"Q1",IF(B100&lt;=DATE('01_Setup'!$B$5,10,5),"Q2",IF(B100&lt;=DATE('01_Setup'!$B$5+1,1,5),"Q3",IF(B100&lt;='01_Setup'!$B$8,"Q4",""))))))</f>
        <v/>
      </c>
      <c r="E100" s="22"/>
      <c r="F100" s="25"/>
      <c r="G100" s="25"/>
      <c r="H100" s="22"/>
      <c r="I100" s="22"/>
      <c r="J100" s="22"/>
      <c r="K100" s="22"/>
      <c r="L100" s="22"/>
      <c r="M100" s="17"/>
      <c r="N100" s="18"/>
      <c r="O100" s="19" t="str">
        <f t="shared" si="14"/>
        <v/>
      </c>
      <c r="P100" s="19" t="str">
        <f t="shared" si="15"/>
        <v/>
      </c>
      <c r="Q100" s="19" t="str">
        <f t="shared" si="16"/>
        <v/>
      </c>
      <c r="R100" s="19" t="str">
        <f t="shared" si="17"/>
        <v/>
      </c>
      <c r="S100" s="19" t="str">
        <f t="shared" si="18"/>
        <v/>
      </c>
      <c r="T100" s="19" t="str">
        <f t="shared" si="19"/>
        <v/>
      </c>
      <c r="U100" s="19" t="str">
        <f t="shared" si="20"/>
        <v/>
      </c>
      <c r="V100" s="19" t="str">
        <f t="shared" si="21"/>
        <v/>
      </c>
      <c r="W100" s="19" t="str">
        <f t="shared" si="22"/>
        <v/>
      </c>
      <c r="X100" s="17"/>
      <c r="Y100" s="23"/>
      <c r="Z100" s="23"/>
      <c r="AA100" s="26"/>
      <c r="AB100" s="24" t="str">
        <f>IF(B100="","",IF(OR(J100="Owner Funding",J100="Drawings",J100="Transfer",J100="Private"),IF(E100="","OK",IF(COUNTIF('01_Setup'!$B$23:$B$32,E100)=1,"OK","Unknown property")),IF(COUNTIF('01_Setup'!$B$23:$B$32,E100)=1,"OK","Unknown property")))</f>
        <v/>
      </c>
      <c r="AC100" s="24" t="str">
        <f t="shared" si="23"/>
        <v/>
      </c>
      <c r="AD100" s="24" t="str">
        <f t="shared" si="24"/>
        <v/>
      </c>
      <c r="AE100" s="24" t="str">
        <f t="shared" si="25"/>
        <v/>
      </c>
    </row>
    <row r="101" spans="1:31">
      <c r="A101" s="20" t="str">
        <f t="shared" si="13"/>
        <v/>
      </c>
      <c r="B101" s="21"/>
      <c r="C101" s="20" t="str">
        <f>IF(B101="","",IF(AND(B101&gt;='01_Setup'!$B$7,B101&lt;='01_Setup'!$B$8),'01_Setup'!$B$6,"Outside selected year"))</f>
        <v/>
      </c>
      <c r="D101" s="20" t="str">
        <f>IF(B101="","",IF(B101&lt;'01_Setup'!$B$7,"",IF(B101&lt;=DATE('01_Setup'!$B$5,7,5),"Q1",IF(B101&lt;=DATE('01_Setup'!$B$5,10,5),"Q2",IF(B101&lt;=DATE('01_Setup'!$B$5+1,1,5),"Q3",IF(B101&lt;='01_Setup'!$B$8,"Q4",""))))))</f>
        <v/>
      </c>
      <c r="E101" s="22"/>
      <c r="F101" s="25"/>
      <c r="G101" s="25"/>
      <c r="H101" s="22"/>
      <c r="I101" s="22"/>
      <c r="J101" s="22"/>
      <c r="K101" s="22"/>
      <c r="L101" s="22"/>
      <c r="M101" s="17"/>
      <c r="N101" s="18"/>
      <c r="O101" s="19" t="str">
        <f t="shared" si="14"/>
        <v/>
      </c>
      <c r="P101" s="19" t="str">
        <f t="shared" si="15"/>
        <v/>
      </c>
      <c r="Q101" s="19" t="str">
        <f t="shared" si="16"/>
        <v/>
      </c>
      <c r="R101" s="19" t="str">
        <f t="shared" si="17"/>
        <v/>
      </c>
      <c r="S101" s="19" t="str">
        <f t="shared" si="18"/>
        <v/>
      </c>
      <c r="T101" s="19" t="str">
        <f t="shared" si="19"/>
        <v/>
      </c>
      <c r="U101" s="19" t="str">
        <f t="shared" si="20"/>
        <v/>
      </c>
      <c r="V101" s="19" t="str">
        <f t="shared" si="21"/>
        <v/>
      </c>
      <c r="W101" s="19" t="str">
        <f t="shared" si="22"/>
        <v/>
      </c>
      <c r="X101" s="17"/>
      <c r="Y101" s="23"/>
      <c r="Z101" s="23"/>
      <c r="AA101" s="26"/>
      <c r="AB101" s="24" t="str">
        <f>IF(B101="","",IF(OR(J101="Owner Funding",J101="Drawings",J101="Transfer",J101="Private"),IF(E101="","OK",IF(COUNTIF('01_Setup'!$B$23:$B$32,E101)=1,"OK","Unknown property")),IF(COUNTIF('01_Setup'!$B$23:$B$32,E101)=1,"OK","Unknown property")))</f>
        <v/>
      </c>
      <c r="AC101" s="24" t="str">
        <f t="shared" si="23"/>
        <v/>
      </c>
      <c r="AD101" s="24" t="str">
        <f t="shared" si="24"/>
        <v/>
      </c>
      <c r="AE101" s="24" t="str">
        <f t="shared" si="25"/>
        <v/>
      </c>
    </row>
    <row r="102" spans="1:31">
      <c r="A102" s="20" t="str">
        <f t="shared" si="13"/>
        <v/>
      </c>
      <c r="B102" s="21"/>
      <c r="C102" s="20" t="str">
        <f>IF(B102="","",IF(AND(B102&gt;='01_Setup'!$B$7,B102&lt;='01_Setup'!$B$8),'01_Setup'!$B$6,"Outside selected year"))</f>
        <v/>
      </c>
      <c r="D102" s="20" t="str">
        <f>IF(B102="","",IF(B102&lt;'01_Setup'!$B$7,"",IF(B102&lt;=DATE('01_Setup'!$B$5,7,5),"Q1",IF(B102&lt;=DATE('01_Setup'!$B$5,10,5),"Q2",IF(B102&lt;=DATE('01_Setup'!$B$5+1,1,5),"Q3",IF(B102&lt;='01_Setup'!$B$8,"Q4",""))))))</f>
        <v/>
      </c>
      <c r="E102" s="22"/>
      <c r="F102" s="25"/>
      <c r="G102" s="25"/>
      <c r="H102" s="22"/>
      <c r="I102" s="22"/>
      <c r="J102" s="22"/>
      <c r="K102" s="22"/>
      <c r="L102" s="22"/>
      <c r="M102" s="17"/>
      <c r="N102" s="18"/>
      <c r="O102" s="19" t="str">
        <f t="shared" si="14"/>
        <v/>
      </c>
      <c r="P102" s="19" t="str">
        <f t="shared" si="15"/>
        <v/>
      </c>
      <c r="Q102" s="19" t="str">
        <f t="shared" si="16"/>
        <v/>
      </c>
      <c r="R102" s="19" t="str">
        <f t="shared" si="17"/>
        <v/>
      </c>
      <c r="S102" s="19" t="str">
        <f t="shared" si="18"/>
        <v/>
      </c>
      <c r="T102" s="19" t="str">
        <f t="shared" si="19"/>
        <v/>
      </c>
      <c r="U102" s="19" t="str">
        <f t="shared" si="20"/>
        <v/>
      </c>
      <c r="V102" s="19" t="str">
        <f t="shared" si="21"/>
        <v/>
      </c>
      <c r="W102" s="19" t="str">
        <f t="shared" si="22"/>
        <v/>
      </c>
      <c r="X102" s="17"/>
      <c r="Y102" s="23"/>
      <c r="Z102" s="23"/>
      <c r="AA102" s="26"/>
      <c r="AB102" s="24" t="str">
        <f>IF(B102="","",IF(OR(J102="Owner Funding",J102="Drawings",J102="Transfer",J102="Private"),IF(E102="","OK",IF(COUNTIF('01_Setup'!$B$23:$B$32,E102)=1,"OK","Unknown property")),IF(COUNTIF('01_Setup'!$B$23:$B$32,E102)=1,"OK","Unknown property")))</f>
        <v/>
      </c>
      <c r="AC102" s="24" t="str">
        <f t="shared" si="23"/>
        <v/>
      </c>
      <c r="AD102" s="24" t="str">
        <f t="shared" si="24"/>
        <v/>
      </c>
      <c r="AE102" s="24" t="str">
        <f t="shared" si="25"/>
        <v/>
      </c>
    </row>
    <row r="103" spans="1:31">
      <c r="A103" s="20" t="str">
        <f t="shared" si="13"/>
        <v/>
      </c>
      <c r="B103" s="21"/>
      <c r="C103" s="20" t="str">
        <f>IF(B103="","",IF(AND(B103&gt;='01_Setup'!$B$7,B103&lt;='01_Setup'!$B$8),'01_Setup'!$B$6,"Outside selected year"))</f>
        <v/>
      </c>
      <c r="D103" s="20" t="str">
        <f>IF(B103="","",IF(B103&lt;'01_Setup'!$B$7,"",IF(B103&lt;=DATE('01_Setup'!$B$5,7,5),"Q1",IF(B103&lt;=DATE('01_Setup'!$B$5,10,5),"Q2",IF(B103&lt;=DATE('01_Setup'!$B$5+1,1,5),"Q3",IF(B103&lt;='01_Setup'!$B$8,"Q4",""))))))</f>
        <v/>
      </c>
      <c r="E103" s="22"/>
      <c r="F103" s="25"/>
      <c r="G103" s="25"/>
      <c r="H103" s="22"/>
      <c r="I103" s="22"/>
      <c r="J103" s="22"/>
      <c r="K103" s="22"/>
      <c r="L103" s="22"/>
      <c r="M103" s="17"/>
      <c r="N103" s="18"/>
      <c r="O103" s="19" t="str">
        <f t="shared" si="14"/>
        <v/>
      </c>
      <c r="P103" s="19" t="str">
        <f t="shared" si="15"/>
        <v/>
      </c>
      <c r="Q103" s="19" t="str">
        <f t="shared" si="16"/>
        <v/>
      </c>
      <c r="R103" s="19" t="str">
        <f t="shared" si="17"/>
        <v/>
      </c>
      <c r="S103" s="19" t="str">
        <f t="shared" si="18"/>
        <v/>
      </c>
      <c r="T103" s="19" t="str">
        <f t="shared" si="19"/>
        <v/>
      </c>
      <c r="U103" s="19" t="str">
        <f t="shared" si="20"/>
        <v/>
      </c>
      <c r="V103" s="19" t="str">
        <f t="shared" si="21"/>
        <v/>
      </c>
      <c r="W103" s="19" t="str">
        <f t="shared" si="22"/>
        <v/>
      </c>
      <c r="X103" s="17"/>
      <c r="Y103" s="23"/>
      <c r="Z103" s="23"/>
      <c r="AA103" s="26"/>
      <c r="AB103" s="24" t="str">
        <f>IF(B103="","",IF(OR(J103="Owner Funding",J103="Drawings",J103="Transfer",J103="Private"),IF(E103="","OK",IF(COUNTIF('01_Setup'!$B$23:$B$32,E103)=1,"OK","Unknown property")),IF(COUNTIF('01_Setup'!$B$23:$B$32,E103)=1,"OK","Unknown property")))</f>
        <v/>
      </c>
      <c r="AC103" s="24" t="str">
        <f t="shared" si="23"/>
        <v/>
      </c>
      <c r="AD103" s="24" t="str">
        <f t="shared" si="24"/>
        <v/>
      </c>
      <c r="AE103" s="24" t="str">
        <f t="shared" si="25"/>
        <v/>
      </c>
    </row>
    <row r="104" spans="1:31">
      <c r="A104" s="20" t="str">
        <f t="shared" si="13"/>
        <v/>
      </c>
      <c r="B104" s="21"/>
      <c r="C104" s="20" t="str">
        <f>IF(B104="","",IF(AND(B104&gt;='01_Setup'!$B$7,B104&lt;='01_Setup'!$B$8),'01_Setup'!$B$6,"Outside selected year"))</f>
        <v/>
      </c>
      <c r="D104" s="20" t="str">
        <f>IF(B104="","",IF(B104&lt;'01_Setup'!$B$7,"",IF(B104&lt;=DATE('01_Setup'!$B$5,7,5),"Q1",IF(B104&lt;=DATE('01_Setup'!$B$5,10,5),"Q2",IF(B104&lt;=DATE('01_Setup'!$B$5+1,1,5),"Q3",IF(B104&lt;='01_Setup'!$B$8,"Q4",""))))))</f>
        <v/>
      </c>
      <c r="E104" s="22"/>
      <c r="F104" s="25"/>
      <c r="G104" s="25"/>
      <c r="H104" s="22"/>
      <c r="I104" s="22"/>
      <c r="J104" s="22"/>
      <c r="K104" s="22"/>
      <c r="L104" s="22"/>
      <c r="M104" s="17"/>
      <c r="N104" s="18"/>
      <c r="O104" s="19" t="str">
        <f t="shared" si="14"/>
        <v/>
      </c>
      <c r="P104" s="19" t="str">
        <f t="shared" si="15"/>
        <v/>
      </c>
      <c r="Q104" s="19" t="str">
        <f t="shared" si="16"/>
        <v/>
      </c>
      <c r="R104" s="19" t="str">
        <f t="shared" si="17"/>
        <v/>
      </c>
      <c r="S104" s="19" t="str">
        <f t="shared" si="18"/>
        <v/>
      </c>
      <c r="T104" s="19" t="str">
        <f t="shared" si="19"/>
        <v/>
      </c>
      <c r="U104" s="19" t="str">
        <f t="shared" si="20"/>
        <v/>
      </c>
      <c r="V104" s="19" t="str">
        <f t="shared" si="21"/>
        <v/>
      </c>
      <c r="W104" s="19" t="str">
        <f t="shared" si="22"/>
        <v/>
      </c>
      <c r="X104" s="17"/>
      <c r="Y104" s="23"/>
      <c r="Z104" s="23"/>
      <c r="AA104" s="26"/>
      <c r="AB104" s="24" t="str">
        <f>IF(B104="","",IF(OR(J104="Owner Funding",J104="Drawings",J104="Transfer",J104="Private"),IF(E104="","OK",IF(COUNTIF('01_Setup'!$B$23:$B$32,E104)=1,"OK","Unknown property")),IF(COUNTIF('01_Setup'!$B$23:$B$32,E104)=1,"OK","Unknown property")))</f>
        <v/>
      </c>
      <c r="AC104" s="24" t="str">
        <f t="shared" si="23"/>
        <v/>
      </c>
      <c r="AD104" s="24" t="str">
        <f t="shared" si="24"/>
        <v/>
      </c>
      <c r="AE104" s="24" t="str">
        <f t="shared" si="25"/>
        <v/>
      </c>
    </row>
    <row r="105" spans="1:31">
      <c r="A105" s="20" t="str">
        <f t="shared" si="13"/>
        <v/>
      </c>
      <c r="B105" s="21"/>
      <c r="C105" s="20" t="str">
        <f>IF(B105="","",IF(AND(B105&gt;='01_Setup'!$B$7,B105&lt;='01_Setup'!$B$8),'01_Setup'!$B$6,"Outside selected year"))</f>
        <v/>
      </c>
      <c r="D105" s="20" t="str">
        <f>IF(B105="","",IF(B105&lt;'01_Setup'!$B$7,"",IF(B105&lt;=DATE('01_Setup'!$B$5,7,5),"Q1",IF(B105&lt;=DATE('01_Setup'!$B$5,10,5),"Q2",IF(B105&lt;=DATE('01_Setup'!$B$5+1,1,5),"Q3",IF(B105&lt;='01_Setup'!$B$8,"Q4",""))))))</f>
        <v/>
      </c>
      <c r="E105" s="22"/>
      <c r="F105" s="25"/>
      <c r="G105" s="25"/>
      <c r="H105" s="22"/>
      <c r="I105" s="22"/>
      <c r="J105" s="22"/>
      <c r="K105" s="22"/>
      <c r="L105" s="22"/>
      <c r="M105" s="17"/>
      <c r="N105" s="18"/>
      <c r="O105" s="19" t="str">
        <f t="shared" si="14"/>
        <v/>
      </c>
      <c r="P105" s="19" t="str">
        <f t="shared" si="15"/>
        <v/>
      </c>
      <c r="Q105" s="19" t="str">
        <f t="shared" si="16"/>
        <v/>
      </c>
      <c r="R105" s="19" t="str">
        <f t="shared" si="17"/>
        <v/>
      </c>
      <c r="S105" s="19" t="str">
        <f t="shared" si="18"/>
        <v/>
      </c>
      <c r="T105" s="19" t="str">
        <f t="shared" si="19"/>
        <v/>
      </c>
      <c r="U105" s="19" t="str">
        <f t="shared" si="20"/>
        <v/>
      </c>
      <c r="V105" s="19" t="str">
        <f t="shared" si="21"/>
        <v/>
      </c>
      <c r="W105" s="19" t="str">
        <f t="shared" si="22"/>
        <v/>
      </c>
      <c r="X105" s="17"/>
      <c r="Y105" s="23"/>
      <c r="Z105" s="23"/>
      <c r="AA105" s="26"/>
      <c r="AB105" s="24" t="str">
        <f>IF(B105="","",IF(OR(J105="Owner Funding",J105="Drawings",J105="Transfer",J105="Private"),IF(E105="","OK",IF(COUNTIF('01_Setup'!$B$23:$B$32,E105)=1,"OK","Unknown property")),IF(COUNTIF('01_Setup'!$B$23:$B$32,E105)=1,"OK","Unknown property")))</f>
        <v/>
      </c>
      <c r="AC105" s="24" t="str">
        <f t="shared" si="23"/>
        <v/>
      </c>
      <c r="AD105" s="24" t="str">
        <f t="shared" si="24"/>
        <v/>
      </c>
      <c r="AE105" s="24" t="str">
        <f t="shared" si="25"/>
        <v/>
      </c>
    </row>
    <row r="106" spans="1:31">
      <c r="A106" s="20" t="str">
        <f t="shared" si="13"/>
        <v/>
      </c>
      <c r="B106" s="21"/>
      <c r="C106" s="20" t="str">
        <f>IF(B106="","",IF(AND(B106&gt;='01_Setup'!$B$7,B106&lt;='01_Setup'!$B$8),'01_Setup'!$B$6,"Outside selected year"))</f>
        <v/>
      </c>
      <c r="D106" s="20" t="str">
        <f>IF(B106="","",IF(B106&lt;'01_Setup'!$B$7,"",IF(B106&lt;=DATE('01_Setup'!$B$5,7,5),"Q1",IF(B106&lt;=DATE('01_Setup'!$B$5,10,5),"Q2",IF(B106&lt;=DATE('01_Setup'!$B$5+1,1,5),"Q3",IF(B106&lt;='01_Setup'!$B$8,"Q4",""))))))</f>
        <v/>
      </c>
      <c r="E106" s="22"/>
      <c r="F106" s="25"/>
      <c r="G106" s="25"/>
      <c r="H106" s="22"/>
      <c r="I106" s="22"/>
      <c r="J106" s="22"/>
      <c r="K106" s="22"/>
      <c r="L106" s="22"/>
      <c r="M106" s="17"/>
      <c r="N106" s="18"/>
      <c r="O106" s="19" t="str">
        <f t="shared" si="14"/>
        <v/>
      </c>
      <c r="P106" s="19" t="str">
        <f t="shared" si="15"/>
        <v/>
      </c>
      <c r="Q106" s="19" t="str">
        <f t="shared" si="16"/>
        <v/>
      </c>
      <c r="R106" s="19" t="str">
        <f t="shared" si="17"/>
        <v/>
      </c>
      <c r="S106" s="19" t="str">
        <f t="shared" si="18"/>
        <v/>
      </c>
      <c r="T106" s="19" t="str">
        <f t="shared" si="19"/>
        <v/>
      </c>
      <c r="U106" s="19" t="str">
        <f t="shared" si="20"/>
        <v/>
      </c>
      <c r="V106" s="19" t="str">
        <f t="shared" si="21"/>
        <v/>
      </c>
      <c r="W106" s="19" t="str">
        <f t="shared" si="22"/>
        <v/>
      </c>
      <c r="X106" s="17"/>
      <c r="Y106" s="23"/>
      <c r="Z106" s="23"/>
      <c r="AA106" s="26"/>
      <c r="AB106" s="24" t="str">
        <f>IF(B106="","",IF(OR(J106="Owner Funding",J106="Drawings",J106="Transfer",J106="Private"),IF(E106="","OK",IF(COUNTIF('01_Setup'!$B$23:$B$32,E106)=1,"OK","Unknown property")),IF(COUNTIF('01_Setup'!$B$23:$B$32,E106)=1,"OK","Unknown property")))</f>
        <v/>
      </c>
      <c r="AC106" s="24" t="str">
        <f t="shared" si="23"/>
        <v/>
      </c>
      <c r="AD106" s="24" t="str">
        <f t="shared" si="24"/>
        <v/>
      </c>
      <c r="AE106" s="24" t="str">
        <f t="shared" si="25"/>
        <v/>
      </c>
    </row>
    <row r="107" spans="1:31">
      <c r="A107" s="20" t="str">
        <f t="shared" si="13"/>
        <v/>
      </c>
      <c r="B107" s="21"/>
      <c r="C107" s="20" t="str">
        <f>IF(B107="","",IF(AND(B107&gt;='01_Setup'!$B$7,B107&lt;='01_Setup'!$B$8),'01_Setup'!$B$6,"Outside selected year"))</f>
        <v/>
      </c>
      <c r="D107" s="20" t="str">
        <f>IF(B107="","",IF(B107&lt;'01_Setup'!$B$7,"",IF(B107&lt;=DATE('01_Setup'!$B$5,7,5),"Q1",IF(B107&lt;=DATE('01_Setup'!$B$5,10,5),"Q2",IF(B107&lt;=DATE('01_Setup'!$B$5+1,1,5),"Q3",IF(B107&lt;='01_Setup'!$B$8,"Q4",""))))))</f>
        <v/>
      </c>
      <c r="E107" s="22"/>
      <c r="F107" s="25"/>
      <c r="G107" s="25"/>
      <c r="H107" s="22"/>
      <c r="I107" s="22"/>
      <c r="J107" s="22"/>
      <c r="K107" s="22"/>
      <c r="L107" s="22"/>
      <c r="M107" s="17"/>
      <c r="N107" s="18"/>
      <c r="O107" s="19" t="str">
        <f t="shared" si="14"/>
        <v/>
      </c>
      <c r="P107" s="19" t="str">
        <f t="shared" si="15"/>
        <v/>
      </c>
      <c r="Q107" s="19" t="str">
        <f t="shared" si="16"/>
        <v/>
      </c>
      <c r="R107" s="19" t="str">
        <f t="shared" si="17"/>
        <v/>
      </c>
      <c r="S107" s="19" t="str">
        <f t="shared" si="18"/>
        <v/>
      </c>
      <c r="T107" s="19" t="str">
        <f t="shared" si="19"/>
        <v/>
      </c>
      <c r="U107" s="19" t="str">
        <f t="shared" si="20"/>
        <v/>
      </c>
      <c r="V107" s="19" t="str">
        <f t="shared" si="21"/>
        <v/>
      </c>
      <c r="W107" s="19" t="str">
        <f t="shared" si="22"/>
        <v/>
      </c>
      <c r="X107" s="17"/>
      <c r="Y107" s="23"/>
      <c r="Z107" s="23"/>
      <c r="AA107" s="26"/>
      <c r="AB107" s="24" t="str">
        <f>IF(B107="","",IF(OR(J107="Owner Funding",J107="Drawings",J107="Transfer",J107="Private"),IF(E107="","OK",IF(COUNTIF('01_Setup'!$B$23:$B$32,E107)=1,"OK","Unknown property")),IF(COUNTIF('01_Setup'!$B$23:$B$32,E107)=1,"OK","Unknown property")))</f>
        <v/>
      </c>
      <c r="AC107" s="24" t="str">
        <f t="shared" si="23"/>
        <v/>
      </c>
      <c r="AD107" s="24" t="str">
        <f t="shared" si="24"/>
        <v/>
      </c>
      <c r="AE107" s="24" t="str">
        <f t="shared" si="25"/>
        <v/>
      </c>
    </row>
    <row r="108" spans="1:31">
      <c r="A108" s="20" t="str">
        <f t="shared" si="13"/>
        <v/>
      </c>
      <c r="B108" s="21"/>
      <c r="C108" s="20" t="str">
        <f>IF(B108="","",IF(AND(B108&gt;='01_Setup'!$B$7,B108&lt;='01_Setup'!$B$8),'01_Setup'!$B$6,"Outside selected year"))</f>
        <v/>
      </c>
      <c r="D108" s="20" t="str">
        <f>IF(B108="","",IF(B108&lt;'01_Setup'!$B$7,"",IF(B108&lt;=DATE('01_Setup'!$B$5,7,5),"Q1",IF(B108&lt;=DATE('01_Setup'!$B$5,10,5),"Q2",IF(B108&lt;=DATE('01_Setup'!$B$5+1,1,5),"Q3",IF(B108&lt;='01_Setup'!$B$8,"Q4",""))))))</f>
        <v/>
      </c>
      <c r="E108" s="22"/>
      <c r="F108" s="25"/>
      <c r="G108" s="25"/>
      <c r="H108" s="22"/>
      <c r="I108" s="22"/>
      <c r="J108" s="22"/>
      <c r="K108" s="22"/>
      <c r="L108" s="22"/>
      <c r="M108" s="17"/>
      <c r="N108" s="18"/>
      <c r="O108" s="19" t="str">
        <f t="shared" si="14"/>
        <v/>
      </c>
      <c r="P108" s="19" t="str">
        <f t="shared" si="15"/>
        <v/>
      </c>
      <c r="Q108" s="19" t="str">
        <f t="shared" si="16"/>
        <v/>
      </c>
      <c r="R108" s="19" t="str">
        <f t="shared" si="17"/>
        <v/>
      </c>
      <c r="S108" s="19" t="str">
        <f t="shared" si="18"/>
        <v/>
      </c>
      <c r="T108" s="19" t="str">
        <f t="shared" si="19"/>
        <v/>
      </c>
      <c r="U108" s="19" t="str">
        <f t="shared" si="20"/>
        <v/>
      </c>
      <c r="V108" s="19" t="str">
        <f t="shared" si="21"/>
        <v/>
      </c>
      <c r="W108" s="19" t="str">
        <f t="shared" si="22"/>
        <v/>
      </c>
      <c r="X108" s="17"/>
      <c r="Y108" s="23"/>
      <c r="Z108" s="23"/>
      <c r="AA108" s="26"/>
      <c r="AB108" s="24" t="str">
        <f>IF(B108="","",IF(OR(J108="Owner Funding",J108="Drawings",J108="Transfer",J108="Private"),IF(E108="","OK",IF(COUNTIF('01_Setup'!$B$23:$B$32,E108)=1,"OK","Unknown property")),IF(COUNTIF('01_Setup'!$B$23:$B$32,E108)=1,"OK","Unknown property")))</f>
        <v/>
      </c>
      <c r="AC108" s="24" t="str">
        <f t="shared" si="23"/>
        <v/>
      </c>
      <c r="AD108" s="24" t="str">
        <f t="shared" si="24"/>
        <v/>
      </c>
      <c r="AE108" s="24" t="str">
        <f t="shared" si="25"/>
        <v/>
      </c>
    </row>
    <row r="109" spans="1:31">
      <c r="A109" s="20" t="str">
        <f t="shared" si="13"/>
        <v/>
      </c>
      <c r="B109" s="21"/>
      <c r="C109" s="20" t="str">
        <f>IF(B109="","",IF(AND(B109&gt;='01_Setup'!$B$7,B109&lt;='01_Setup'!$B$8),'01_Setup'!$B$6,"Outside selected year"))</f>
        <v/>
      </c>
      <c r="D109" s="20" t="str">
        <f>IF(B109="","",IF(B109&lt;'01_Setup'!$B$7,"",IF(B109&lt;=DATE('01_Setup'!$B$5,7,5),"Q1",IF(B109&lt;=DATE('01_Setup'!$B$5,10,5),"Q2",IF(B109&lt;=DATE('01_Setup'!$B$5+1,1,5),"Q3",IF(B109&lt;='01_Setup'!$B$8,"Q4",""))))))</f>
        <v/>
      </c>
      <c r="E109" s="22"/>
      <c r="F109" s="25"/>
      <c r="G109" s="25"/>
      <c r="H109" s="22"/>
      <c r="I109" s="22"/>
      <c r="J109" s="22"/>
      <c r="K109" s="22"/>
      <c r="L109" s="22"/>
      <c r="M109" s="17"/>
      <c r="N109" s="18"/>
      <c r="O109" s="19" t="str">
        <f t="shared" si="14"/>
        <v/>
      </c>
      <c r="P109" s="19" t="str">
        <f t="shared" si="15"/>
        <v/>
      </c>
      <c r="Q109" s="19" t="str">
        <f t="shared" si="16"/>
        <v/>
      </c>
      <c r="R109" s="19" t="str">
        <f t="shared" si="17"/>
        <v/>
      </c>
      <c r="S109" s="19" t="str">
        <f t="shared" si="18"/>
        <v/>
      </c>
      <c r="T109" s="19" t="str">
        <f t="shared" si="19"/>
        <v/>
      </c>
      <c r="U109" s="19" t="str">
        <f t="shared" si="20"/>
        <v/>
      </c>
      <c r="V109" s="19" t="str">
        <f t="shared" si="21"/>
        <v/>
      </c>
      <c r="W109" s="19" t="str">
        <f t="shared" si="22"/>
        <v/>
      </c>
      <c r="X109" s="17"/>
      <c r="Y109" s="23"/>
      <c r="Z109" s="23"/>
      <c r="AA109" s="26"/>
      <c r="AB109" s="24" t="str">
        <f>IF(B109="","",IF(OR(J109="Owner Funding",J109="Drawings",J109="Transfer",J109="Private"),IF(E109="","OK",IF(COUNTIF('01_Setup'!$B$23:$B$32,E109)=1,"OK","Unknown property")),IF(COUNTIF('01_Setup'!$B$23:$B$32,E109)=1,"OK","Unknown property")))</f>
        <v/>
      </c>
      <c r="AC109" s="24" t="str">
        <f t="shared" si="23"/>
        <v/>
      </c>
      <c r="AD109" s="24" t="str">
        <f t="shared" si="24"/>
        <v/>
      </c>
      <c r="AE109" s="24" t="str">
        <f t="shared" si="25"/>
        <v/>
      </c>
    </row>
    <row r="110" spans="1:31">
      <c r="A110" s="20" t="str">
        <f t="shared" si="13"/>
        <v/>
      </c>
      <c r="B110" s="21"/>
      <c r="C110" s="20" t="str">
        <f>IF(B110="","",IF(AND(B110&gt;='01_Setup'!$B$7,B110&lt;='01_Setup'!$B$8),'01_Setup'!$B$6,"Outside selected year"))</f>
        <v/>
      </c>
      <c r="D110" s="20" t="str">
        <f>IF(B110="","",IF(B110&lt;'01_Setup'!$B$7,"",IF(B110&lt;=DATE('01_Setup'!$B$5,7,5),"Q1",IF(B110&lt;=DATE('01_Setup'!$B$5,10,5),"Q2",IF(B110&lt;=DATE('01_Setup'!$B$5+1,1,5),"Q3",IF(B110&lt;='01_Setup'!$B$8,"Q4",""))))))</f>
        <v/>
      </c>
      <c r="E110" s="22"/>
      <c r="F110" s="25"/>
      <c r="G110" s="25"/>
      <c r="H110" s="22"/>
      <c r="I110" s="22"/>
      <c r="J110" s="22"/>
      <c r="K110" s="22"/>
      <c r="L110" s="22"/>
      <c r="M110" s="17"/>
      <c r="N110" s="18"/>
      <c r="O110" s="19" t="str">
        <f t="shared" si="14"/>
        <v/>
      </c>
      <c r="P110" s="19" t="str">
        <f t="shared" si="15"/>
        <v/>
      </c>
      <c r="Q110" s="19" t="str">
        <f t="shared" si="16"/>
        <v/>
      </c>
      <c r="R110" s="19" t="str">
        <f t="shared" si="17"/>
        <v/>
      </c>
      <c r="S110" s="19" t="str">
        <f t="shared" si="18"/>
        <v/>
      </c>
      <c r="T110" s="19" t="str">
        <f t="shared" si="19"/>
        <v/>
      </c>
      <c r="U110" s="19" t="str">
        <f t="shared" si="20"/>
        <v/>
      </c>
      <c r="V110" s="19" t="str">
        <f t="shared" si="21"/>
        <v/>
      </c>
      <c r="W110" s="19" t="str">
        <f t="shared" si="22"/>
        <v/>
      </c>
      <c r="X110" s="17"/>
      <c r="Y110" s="23"/>
      <c r="Z110" s="23"/>
      <c r="AA110" s="26"/>
      <c r="AB110" s="24" t="str">
        <f>IF(B110="","",IF(OR(J110="Owner Funding",J110="Drawings",J110="Transfer",J110="Private"),IF(E110="","OK",IF(COUNTIF('01_Setup'!$B$23:$B$32,E110)=1,"OK","Unknown property")),IF(COUNTIF('01_Setup'!$B$23:$B$32,E110)=1,"OK","Unknown property")))</f>
        <v/>
      </c>
      <c r="AC110" s="24" t="str">
        <f t="shared" si="23"/>
        <v/>
      </c>
      <c r="AD110" s="24" t="str">
        <f t="shared" si="24"/>
        <v/>
      </c>
      <c r="AE110" s="24" t="str">
        <f t="shared" si="25"/>
        <v/>
      </c>
    </row>
    <row r="111" spans="1:31">
      <c r="A111" s="20" t="str">
        <f t="shared" si="13"/>
        <v/>
      </c>
      <c r="B111" s="21"/>
      <c r="C111" s="20" t="str">
        <f>IF(B111="","",IF(AND(B111&gt;='01_Setup'!$B$7,B111&lt;='01_Setup'!$B$8),'01_Setup'!$B$6,"Outside selected year"))</f>
        <v/>
      </c>
      <c r="D111" s="20" t="str">
        <f>IF(B111="","",IF(B111&lt;'01_Setup'!$B$7,"",IF(B111&lt;=DATE('01_Setup'!$B$5,7,5),"Q1",IF(B111&lt;=DATE('01_Setup'!$B$5,10,5),"Q2",IF(B111&lt;=DATE('01_Setup'!$B$5+1,1,5),"Q3",IF(B111&lt;='01_Setup'!$B$8,"Q4",""))))))</f>
        <v/>
      </c>
      <c r="E111" s="22"/>
      <c r="F111" s="25"/>
      <c r="G111" s="25"/>
      <c r="H111" s="22"/>
      <c r="I111" s="22"/>
      <c r="J111" s="22"/>
      <c r="K111" s="22"/>
      <c r="L111" s="22"/>
      <c r="M111" s="17"/>
      <c r="N111" s="18"/>
      <c r="O111" s="19" t="str">
        <f t="shared" si="14"/>
        <v/>
      </c>
      <c r="P111" s="19" t="str">
        <f t="shared" si="15"/>
        <v/>
      </c>
      <c r="Q111" s="19" t="str">
        <f t="shared" si="16"/>
        <v/>
      </c>
      <c r="R111" s="19" t="str">
        <f t="shared" si="17"/>
        <v/>
      </c>
      <c r="S111" s="19" t="str">
        <f t="shared" si="18"/>
        <v/>
      </c>
      <c r="T111" s="19" t="str">
        <f t="shared" si="19"/>
        <v/>
      </c>
      <c r="U111" s="19" t="str">
        <f t="shared" si="20"/>
        <v/>
      </c>
      <c r="V111" s="19" t="str">
        <f t="shared" si="21"/>
        <v/>
      </c>
      <c r="W111" s="19" t="str">
        <f t="shared" si="22"/>
        <v/>
      </c>
      <c r="X111" s="17"/>
      <c r="Y111" s="23"/>
      <c r="Z111" s="23"/>
      <c r="AA111" s="26"/>
      <c r="AB111" s="24" t="str">
        <f>IF(B111="","",IF(OR(J111="Owner Funding",J111="Drawings",J111="Transfer",J111="Private"),IF(E111="","OK",IF(COUNTIF('01_Setup'!$B$23:$B$32,E111)=1,"OK","Unknown property")),IF(COUNTIF('01_Setup'!$B$23:$B$32,E111)=1,"OK","Unknown property")))</f>
        <v/>
      </c>
      <c r="AC111" s="24" t="str">
        <f t="shared" si="23"/>
        <v/>
      </c>
      <c r="AD111" s="24" t="str">
        <f t="shared" si="24"/>
        <v/>
      </c>
      <c r="AE111" s="24" t="str">
        <f t="shared" si="25"/>
        <v/>
      </c>
    </row>
    <row r="112" spans="1:31">
      <c r="A112" s="20" t="str">
        <f t="shared" si="13"/>
        <v/>
      </c>
      <c r="B112" s="21"/>
      <c r="C112" s="20" t="str">
        <f>IF(B112="","",IF(AND(B112&gt;='01_Setup'!$B$7,B112&lt;='01_Setup'!$B$8),'01_Setup'!$B$6,"Outside selected year"))</f>
        <v/>
      </c>
      <c r="D112" s="20" t="str">
        <f>IF(B112="","",IF(B112&lt;'01_Setup'!$B$7,"",IF(B112&lt;=DATE('01_Setup'!$B$5,7,5),"Q1",IF(B112&lt;=DATE('01_Setup'!$B$5,10,5),"Q2",IF(B112&lt;=DATE('01_Setup'!$B$5+1,1,5),"Q3",IF(B112&lt;='01_Setup'!$B$8,"Q4",""))))))</f>
        <v/>
      </c>
      <c r="E112" s="22"/>
      <c r="F112" s="25"/>
      <c r="G112" s="25"/>
      <c r="H112" s="22"/>
      <c r="I112" s="22"/>
      <c r="J112" s="22"/>
      <c r="K112" s="22"/>
      <c r="L112" s="22"/>
      <c r="M112" s="17"/>
      <c r="N112" s="18"/>
      <c r="O112" s="19" t="str">
        <f t="shared" si="14"/>
        <v/>
      </c>
      <c r="P112" s="19" t="str">
        <f t="shared" si="15"/>
        <v/>
      </c>
      <c r="Q112" s="19" t="str">
        <f t="shared" si="16"/>
        <v/>
      </c>
      <c r="R112" s="19" t="str">
        <f t="shared" si="17"/>
        <v/>
      </c>
      <c r="S112" s="19" t="str">
        <f t="shared" si="18"/>
        <v/>
      </c>
      <c r="T112" s="19" t="str">
        <f t="shared" si="19"/>
        <v/>
      </c>
      <c r="U112" s="19" t="str">
        <f t="shared" si="20"/>
        <v/>
      </c>
      <c r="V112" s="19" t="str">
        <f t="shared" si="21"/>
        <v/>
      </c>
      <c r="W112" s="19" t="str">
        <f t="shared" si="22"/>
        <v/>
      </c>
      <c r="X112" s="17"/>
      <c r="Y112" s="23"/>
      <c r="Z112" s="23"/>
      <c r="AA112" s="26"/>
      <c r="AB112" s="24" t="str">
        <f>IF(B112="","",IF(OR(J112="Owner Funding",J112="Drawings",J112="Transfer",J112="Private"),IF(E112="","OK",IF(COUNTIF('01_Setup'!$B$23:$B$32,E112)=1,"OK","Unknown property")),IF(COUNTIF('01_Setup'!$B$23:$B$32,E112)=1,"OK","Unknown property")))</f>
        <v/>
      </c>
      <c r="AC112" s="24" t="str">
        <f t="shared" si="23"/>
        <v/>
      </c>
      <c r="AD112" s="24" t="str">
        <f t="shared" si="24"/>
        <v/>
      </c>
      <c r="AE112" s="24" t="str">
        <f t="shared" si="25"/>
        <v/>
      </c>
    </row>
    <row r="113" spans="1:31">
      <c r="A113" s="20" t="str">
        <f t="shared" si="13"/>
        <v/>
      </c>
      <c r="B113" s="21"/>
      <c r="C113" s="20" t="str">
        <f>IF(B113="","",IF(AND(B113&gt;='01_Setup'!$B$7,B113&lt;='01_Setup'!$B$8),'01_Setup'!$B$6,"Outside selected year"))</f>
        <v/>
      </c>
      <c r="D113" s="20" t="str">
        <f>IF(B113="","",IF(B113&lt;'01_Setup'!$B$7,"",IF(B113&lt;=DATE('01_Setup'!$B$5,7,5),"Q1",IF(B113&lt;=DATE('01_Setup'!$B$5,10,5),"Q2",IF(B113&lt;=DATE('01_Setup'!$B$5+1,1,5),"Q3",IF(B113&lt;='01_Setup'!$B$8,"Q4",""))))))</f>
        <v/>
      </c>
      <c r="E113" s="22"/>
      <c r="F113" s="25"/>
      <c r="G113" s="25"/>
      <c r="H113" s="22"/>
      <c r="I113" s="22"/>
      <c r="J113" s="22"/>
      <c r="K113" s="22"/>
      <c r="L113" s="22"/>
      <c r="M113" s="17"/>
      <c r="N113" s="18"/>
      <c r="O113" s="19" t="str">
        <f t="shared" si="14"/>
        <v/>
      </c>
      <c r="P113" s="19" t="str">
        <f t="shared" si="15"/>
        <v/>
      </c>
      <c r="Q113" s="19" t="str">
        <f t="shared" si="16"/>
        <v/>
      </c>
      <c r="R113" s="19" t="str">
        <f t="shared" si="17"/>
        <v/>
      </c>
      <c r="S113" s="19" t="str">
        <f t="shared" si="18"/>
        <v/>
      </c>
      <c r="T113" s="19" t="str">
        <f t="shared" si="19"/>
        <v/>
      </c>
      <c r="U113" s="19" t="str">
        <f t="shared" si="20"/>
        <v/>
      </c>
      <c r="V113" s="19" t="str">
        <f t="shared" si="21"/>
        <v/>
      </c>
      <c r="W113" s="19" t="str">
        <f t="shared" si="22"/>
        <v/>
      </c>
      <c r="X113" s="17"/>
      <c r="Y113" s="23"/>
      <c r="Z113" s="23"/>
      <c r="AA113" s="26"/>
      <c r="AB113" s="24" t="str">
        <f>IF(B113="","",IF(OR(J113="Owner Funding",J113="Drawings",J113="Transfer",J113="Private"),IF(E113="","OK",IF(COUNTIF('01_Setup'!$B$23:$B$32,E113)=1,"OK","Unknown property")),IF(COUNTIF('01_Setup'!$B$23:$B$32,E113)=1,"OK","Unknown property")))</f>
        <v/>
      </c>
      <c r="AC113" s="24" t="str">
        <f t="shared" si="23"/>
        <v/>
      </c>
      <c r="AD113" s="24" t="str">
        <f t="shared" si="24"/>
        <v/>
      </c>
      <c r="AE113" s="24" t="str">
        <f t="shared" si="25"/>
        <v/>
      </c>
    </row>
    <row r="114" spans="1:31">
      <c r="A114" s="20" t="str">
        <f t="shared" si="13"/>
        <v/>
      </c>
      <c r="B114" s="21"/>
      <c r="C114" s="20" t="str">
        <f>IF(B114="","",IF(AND(B114&gt;='01_Setup'!$B$7,B114&lt;='01_Setup'!$B$8),'01_Setup'!$B$6,"Outside selected year"))</f>
        <v/>
      </c>
      <c r="D114" s="20" t="str">
        <f>IF(B114="","",IF(B114&lt;'01_Setup'!$B$7,"",IF(B114&lt;=DATE('01_Setup'!$B$5,7,5),"Q1",IF(B114&lt;=DATE('01_Setup'!$B$5,10,5),"Q2",IF(B114&lt;=DATE('01_Setup'!$B$5+1,1,5),"Q3",IF(B114&lt;='01_Setup'!$B$8,"Q4",""))))))</f>
        <v/>
      </c>
      <c r="E114" s="22"/>
      <c r="F114" s="25"/>
      <c r="G114" s="25"/>
      <c r="H114" s="22"/>
      <c r="I114" s="22"/>
      <c r="J114" s="22"/>
      <c r="K114" s="22"/>
      <c r="L114" s="22"/>
      <c r="M114" s="17"/>
      <c r="N114" s="18"/>
      <c r="O114" s="19" t="str">
        <f t="shared" si="14"/>
        <v/>
      </c>
      <c r="P114" s="19" t="str">
        <f t="shared" si="15"/>
        <v/>
      </c>
      <c r="Q114" s="19" t="str">
        <f t="shared" si="16"/>
        <v/>
      </c>
      <c r="R114" s="19" t="str">
        <f t="shared" si="17"/>
        <v/>
      </c>
      <c r="S114" s="19" t="str">
        <f t="shared" si="18"/>
        <v/>
      </c>
      <c r="T114" s="19" t="str">
        <f t="shared" si="19"/>
        <v/>
      </c>
      <c r="U114" s="19" t="str">
        <f t="shared" si="20"/>
        <v/>
      </c>
      <c r="V114" s="19" t="str">
        <f t="shared" si="21"/>
        <v/>
      </c>
      <c r="W114" s="19" t="str">
        <f t="shared" si="22"/>
        <v/>
      </c>
      <c r="X114" s="17"/>
      <c r="Y114" s="23"/>
      <c r="Z114" s="23"/>
      <c r="AA114" s="26"/>
      <c r="AB114" s="24" t="str">
        <f>IF(B114="","",IF(OR(J114="Owner Funding",J114="Drawings",J114="Transfer",J114="Private"),IF(E114="","OK",IF(COUNTIF('01_Setup'!$B$23:$B$32,E114)=1,"OK","Unknown property")),IF(COUNTIF('01_Setup'!$B$23:$B$32,E114)=1,"OK","Unknown property")))</f>
        <v/>
      </c>
      <c r="AC114" s="24" t="str">
        <f t="shared" si="23"/>
        <v/>
      </c>
      <c r="AD114" s="24" t="str">
        <f t="shared" si="24"/>
        <v/>
      </c>
      <c r="AE114" s="24" t="str">
        <f t="shared" si="25"/>
        <v/>
      </c>
    </row>
    <row r="115" spans="1:31">
      <c r="A115" s="20" t="str">
        <f t="shared" si="13"/>
        <v/>
      </c>
      <c r="B115" s="21"/>
      <c r="C115" s="20" t="str">
        <f>IF(B115="","",IF(AND(B115&gt;='01_Setup'!$B$7,B115&lt;='01_Setup'!$B$8),'01_Setup'!$B$6,"Outside selected year"))</f>
        <v/>
      </c>
      <c r="D115" s="20" t="str">
        <f>IF(B115="","",IF(B115&lt;'01_Setup'!$B$7,"",IF(B115&lt;=DATE('01_Setup'!$B$5,7,5),"Q1",IF(B115&lt;=DATE('01_Setup'!$B$5,10,5),"Q2",IF(B115&lt;=DATE('01_Setup'!$B$5+1,1,5),"Q3",IF(B115&lt;='01_Setup'!$B$8,"Q4",""))))))</f>
        <v/>
      </c>
      <c r="E115" s="22"/>
      <c r="F115" s="25"/>
      <c r="G115" s="25"/>
      <c r="H115" s="22"/>
      <c r="I115" s="22"/>
      <c r="J115" s="22"/>
      <c r="K115" s="22"/>
      <c r="L115" s="22"/>
      <c r="M115" s="17"/>
      <c r="N115" s="18"/>
      <c r="O115" s="19" t="str">
        <f t="shared" si="14"/>
        <v/>
      </c>
      <c r="P115" s="19" t="str">
        <f t="shared" si="15"/>
        <v/>
      </c>
      <c r="Q115" s="19" t="str">
        <f t="shared" si="16"/>
        <v/>
      </c>
      <c r="R115" s="19" t="str">
        <f t="shared" si="17"/>
        <v/>
      </c>
      <c r="S115" s="19" t="str">
        <f t="shared" si="18"/>
        <v/>
      </c>
      <c r="T115" s="19" t="str">
        <f t="shared" si="19"/>
        <v/>
      </c>
      <c r="U115" s="19" t="str">
        <f t="shared" si="20"/>
        <v/>
      </c>
      <c r="V115" s="19" t="str">
        <f t="shared" si="21"/>
        <v/>
      </c>
      <c r="W115" s="19" t="str">
        <f t="shared" si="22"/>
        <v/>
      </c>
      <c r="X115" s="17"/>
      <c r="Y115" s="23"/>
      <c r="Z115" s="23"/>
      <c r="AA115" s="26"/>
      <c r="AB115" s="24" t="str">
        <f>IF(B115="","",IF(OR(J115="Owner Funding",J115="Drawings",J115="Transfer",J115="Private"),IF(E115="","OK",IF(COUNTIF('01_Setup'!$B$23:$B$32,E115)=1,"OK","Unknown property")),IF(COUNTIF('01_Setup'!$B$23:$B$32,E115)=1,"OK","Unknown property")))</f>
        <v/>
      </c>
      <c r="AC115" s="24" t="str">
        <f t="shared" si="23"/>
        <v/>
      </c>
      <c r="AD115" s="24" t="str">
        <f t="shared" si="24"/>
        <v/>
      </c>
      <c r="AE115" s="24" t="str">
        <f t="shared" si="25"/>
        <v/>
      </c>
    </row>
    <row r="116" spans="1:31">
      <c r="A116" s="20" t="str">
        <f t="shared" si="13"/>
        <v/>
      </c>
      <c r="B116" s="21"/>
      <c r="C116" s="20" t="str">
        <f>IF(B116="","",IF(AND(B116&gt;='01_Setup'!$B$7,B116&lt;='01_Setup'!$B$8),'01_Setup'!$B$6,"Outside selected year"))</f>
        <v/>
      </c>
      <c r="D116" s="20" t="str">
        <f>IF(B116="","",IF(B116&lt;'01_Setup'!$B$7,"",IF(B116&lt;=DATE('01_Setup'!$B$5,7,5),"Q1",IF(B116&lt;=DATE('01_Setup'!$B$5,10,5),"Q2",IF(B116&lt;=DATE('01_Setup'!$B$5+1,1,5),"Q3",IF(B116&lt;='01_Setup'!$B$8,"Q4",""))))))</f>
        <v/>
      </c>
      <c r="E116" s="22"/>
      <c r="F116" s="25"/>
      <c r="G116" s="25"/>
      <c r="H116" s="22"/>
      <c r="I116" s="22"/>
      <c r="J116" s="22"/>
      <c r="K116" s="22"/>
      <c r="L116" s="22"/>
      <c r="M116" s="17"/>
      <c r="N116" s="18"/>
      <c r="O116" s="19" t="str">
        <f t="shared" si="14"/>
        <v/>
      </c>
      <c r="P116" s="19" t="str">
        <f t="shared" si="15"/>
        <v/>
      </c>
      <c r="Q116" s="19" t="str">
        <f t="shared" si="16"/>
        <v/>
      </c>
      <c r="R116" s="19" t="str">
        <f t="shared" si="17"/>
        <v/>
      </c>
      <c r="S116" s="19" t="str">
        <f t="shared" si="18"/>
        <v/>
      </c>
      <c r="T116" s="19" t="str">
        <f t="shared" si="19"/>
        <v/>
      </c>
      <c r="U116" s="19" t="str">
        <f t="shared" si="20"/>
        <v/>
      </c>
      <c r="V116" s="19" t="str">
        <f t="shared" si="21"/>
        <v/>
      </c>
      <c r="W116" s="19" t="str">
        <f t="shared" si="22"/>
        <v/>
      </c>
      <c r="X116" s="17"/>
      <c r="Y116" s="23"/>
      <c r="Z116" s="23"/>
      <c r="AA116" s="26"/>
      <c r="AB116" s="24" t="str">
        <f>IF(B116="","",IF(OR(J116="Owner Funding",J116="Drawings",J116="Transfer",J116="Private"),IF(E116="","OK",IF(COUNTIF('01_Setup'!$B$23:$B$32,E116)=1,"OK","Unknown property")),IF(COUNTIF('01_Setup'!$B$23:$B$32,E116)=1,"OK","Unknown property")))</f>
        <v/>
      </c>
      <c r="AC116" s="24" t="str">
        <f t="shared" si="23"/>
        <v/>
      </c>
      <c r="AD116" s="24" t="str">
        <f t="shared" si="24"/>
        <v/>
      </c>
      <c r="AE116" s="24" t="str">
        <f t="shared" si="25"/>
        <v/>
      </c>
    </row>
    <row r="117" spans="1:31">
      <c r="A117" s="20" t="str">
        <f t="shared" si="13"/>
        <v/>
      </c>
      <c r="B117" s="21"/>
      <c r="C117" s="20" t="str">
        <f>IF(B117="","",IF(AND(B117&gt;='01_Setup'!$B$7,B117&lt;='01_Setup'!$B$8),'01_Setup'!$B$6,"Outside selected year"))</f>
        <v/>
      </c>
      <c r="D117" s="20" t="str">
        <f>IF(B117="","",IF(B117&lt;'01_Setup'!$B$7,"",IF(B117&lt;=DATE('01_Setup'!$B$5,7,5),"Q1",IF(B117&lt;=DATE('01_Setup'!$B$5,10,5),"Q2",IF(B117&lt;=DATE('01_Setup'!$B$5+1,1,5),"Q3",IF(B117&lt;='01_Setup'!$B$8,"Q4",""))))))</f>
        <v/>
      </c>
      <c r="E117" s="22"/>
      <c r="F117" s="25"/>
      <c r="G117" s="25"/>
      <c r="H117" s="22"/>
      <c r="I117" s="22"/>
      <c r="J117" s="22"/>
      <c r="K117" s="22"/>
      <c r="L117" s="22"/>
      <c r="M117" s="17"/>
      <c r="N117" s="18"/>
      <c r="O117" s="19" t="str">
        <f t="shared" si="14"/>
        <v/>
      </c>
      <c r="P117" s="19" t="str">
        <f t="shared" si="15"/>
        <v/>
      </c>
      <c r="Q117" s="19" t="str">
        <f t="shared" si="16"/>
        <v/>
      </c>
      <c r="R117" s="19" t="str">
        <f t="shared" si="17"/>
        <v/>
      </c>
      <c r="S117" s="19" t="str">
        <f t="shared" si="18"/>
        <v/>
      </c>
      <c r="T117" s="19" t="str">
        <f t="shared" si="19"/>
        <v/>
      </c>
      <c r="U117" s="19" t="str">
        <f t="shared" si="20"/>
        <v/>
      </c>
      <c r="V117" s="19" t="str">
        <f t="shared" si="21"/>
        <v/>
      </c>
      <c r="W117" s="19" t="str">
        <f t="shared" si="22"/>
        <v/>
      </c>
      <c r="X117" s="17"/>
      <c r="Y117" s="23"/>
      <c r="Z117" s="23"/>
      <c r="AA117" s="26"/>
      <c r="AB117" s="24" t="str">
        <f>IF(B117="","",IF(OR(J117="Owner Funding",J117="Drawings",J117="Transfer",J117="Private"),IF(E117="","OK",IF(COUNTIF('01_Setup'!$B$23:$B$32,E117)=1,"OK","Unknown property")),IF(COUNTIF('01_Setup'!$B$23:$B$32,E117)=1,"OK","Unknown property")))</f>
        <v/>
      </c>
      <c r="AC117" s="24" t="str">
        <f t="shared" si="23"/>
        <v/>
      </c>
      <c r="AD117" s="24" t="str">
        <f t="shared" si="24"/>
        <v/>
      </c>
      <c r="AE117" s="24" t="str">
        <f t="shared" si="25"/>
        <v/>
      </c>
    </row>
    <row r="118" spans="1:31">
      <c r="A118" s="20" t="str">
        <f t="shared" si="13"/>
        <v/>
      </c>
      <c r="B118" s="21"/>
      <c r="C118" s="20" t="str">
        <f>IF(B118="","",IF(AND(B118&gt;='01_Setup'!$B$7,B118&lt;='01_Setup'!$B$8),'01_Setup'!$B$6,"Outside selected year"))</f>
        <v/>
      </c>
      <c r="D118" s="20" t="str">
        <f>IF(B118="","",IF(B118&lt;'01_Setup'!$B$7,"",IF(B118&lt;=DATE('01_Setup'!$B$5,7,5),"Q1",IF(B118&lt;=DATE('01_Setup'!$B$5,10,5),"Q2",IF(B118&lt;=DATE('01_Setup'!$B$5+1,1,5),"Q3",IF(B118&lt;='01_Setup'!$B$8,"Q4",""))))))</f>
        <v/>
      </c>
      <c r="E118" s="22"/>
      <c r="F118" s="25"/>
      <c r="G118" s="25"/>
      <c r="H118" s="22"/>
      <c r="I118" s="22"/>
      <c r="J118" s="22"/>
      <c r="K118" s="22"/>
      <c r="L118" s="22"/>
      <c r="M118" s="17"/>
      <c r="N118" s="18"/>
      <c r="O118" s="19" t="str">
        <f t="shared" si="14"/>
        <v/>
      </c>
      <c r="P118" s="19" t="str">
        <f t="shared" si="15"/>
        <v/>
      </c>
      <c r="Q118" s="19" t="str">
        <f t="shared" si="16"/>
        <v/>
      </c>
      <c r="R118" s="19" t="str">
        <f t="shared" si="17"/>
        <v/>
      </c>
      <c r="S118" s="19" t="str">
        <f t="shared" si="18"/>
        <v/>
      </c>
      <c r="T118" s="19" t="str">
        <f t="shared" si="19"/>
        <v/>
      </c>
      <c r="U118" s="19" t="str">
        <f t="shared" si="20"/>
        <v/>
      </c>
      <c r="V118" s="19" t="str">
        <f t="shared" si="21"/>
        <v/>
      </c>
      <c r="W118" s="19" t="str">
        <f t="shared" si="22"/>
        <v/>
      </c>
      <c r="X118" s="17"/>
      <c r="Y118" s="23"/>
      <c r="Z118" s="23"/>
      <c r="AA118" s="26"/>
      <c r="AB118" s="24" t="str">
        <f>IF(B118="","",IF(OR(J118="Owner Funding",J118="Drawings",J118="Transfer",J118="Private"),IF(E118="","OK",IF(COUNTIF('01_Setup'!$B$23:$B$32,E118)=1,"OK","Unknown property")),IF(COUNTIF('01_Setup'!$B$23:$B$32,E118)=1,"OK","Unknown property")))</f>
        <v/>
      </c>
      <c r="AC118" s="24" t="str">
        <f t="shared" si="23"/>
        <v/>
      </c>
      <c r="AD118" s="24" t="str">
        <f t="shared" si="24"/>
        <v/>
      </c>
      <c r="AE118" s="24" t="str">
        <f t="shared" si="25"/>
        <v/>
      </c>
    </row>
    <row r="119" spans="1:31">
      <c r="A119" s="20" t="str">
        <f t="shared" si="13"/>
        <v/>
      </c>
      <c r="B119" s="21"/>
      <c r="C119" s="20" t="str">
        <f>IF(B119="","",IF(AND(B119&gt;='01_Setup'!$B$7,B119&lt;='01_Setup'!$B$8),'01_Setup'!$B$6,"Outside selected year"))</f>
        <v/>
      </c>
      <c r="D119" s="20" t="str">
        <f>IF(B119="","",IF(B119&lt;'01_Setup'!$B$7,"",IF(B119&lt;=DATE('01_Setup'!$B$5,7,5),"Q1",IF(B119&lt;=DATE('01_Setup'!$B$5,10,5),"Q2",IF(B119&lt;=DATE('01_Setup'!$B$5+1,1,5),"Q3",IF(B119&lt;='01_Setup'!$B$8,"Q4",""))))))</f>
        <v/>
      </c>
      <c r="E119" s="22"/>
      <c r="F119" s="25"/>
      <c r="G119" s="25"/>
      <c r="H119" s="22"/>
      <c r="I119" s="22"/>
      <c r="J119" s="22"/>
      <c r="K119" s="22"/>
      <c r="L119" s="22"/>
      <c r="M119" s="17"/>
      <c r="N119" s="18"/>
      <c r="O119" s="19" t="str">
        <f t="shared" si="14"/>
        <v/>
      </c>
      <c r="P119" s="19" t="str">
        <f t="shared" si="15"/>
        <v/>
      </c>
      <c r="Q119" s="19" t="str">
        <f t="shared" si="16"/>
        <v/>
      </c>
      <c r="R119" s="19" t="str">
        <f t="shared" si="17"/>
        <v/>
      </c>
      <c r="S119" s="19" t="str">
        <f t="shared" si="18"/>
        <v/>
      </c>
      <c r="T119" s="19" t="str">
        <f t="shared" si="19"/>
        <v/>
      </c>
      <c r="U119" s="19" t="str">
        <f t="shared" si="20"/>
        <v/>
      </c>
      <c r="V119" s="19" t="str">
        <f t="shared" si="21"/>
        <v/>
      </c>
      <c r="W119" s="19" t="str">
        <f t="shared" si="22"/>
        <v/>
      </c>
      <c r="X119" s="17"/>
      <c r="Y119" s="23"/>
      <c r="Z119" s="23"/>
      <c r="AA119" s="26"/>
      <c r="AB119" s="24" t="str">
        <f>IF(B119="","",IF(OR(J119="Owner Funding",J119="Drawings",J119="Transfer",J119="Private"),IF(E119="","OK",IF(COUNTIF('01_Setup'!$B$23:$B$32,E119)=1,"OK","Unknown property")),IF(COUNTIF('01_Setup'!$B$23:$B$32,E119)=1,"OK","Unknown property")))</f>
        <v/>
      </c>
      <c r="AC119" s="24" t="str">
        <f t="shared" si="23"/>
        <v/>
      </c>
      <c r="AD119" s="24" t="str">
        <f t="shared" si="24"/>
        <v/>
      </c>
      <c r="AE119" s="24" t="str">
        <f t="shared" si="25"/>
        <v/>
      </c>
    </row>
    <row r="120" spans="1:31">
      <c r="A120" s="20" t="str">
        <f t="shared" si="13"/>
        <v/>
      </c>
      <c r="B120" s="21"/>
      <c r="C120" s="20" t="str">
        <f>IF(B120="","",IF(AND(B120&gt;='01_Setup'!$B$7,B120&lt;='01_Setup'!$B$8),'01_Setup'!$B$6,"Outside selected year"))</f>
        <v/>
      </c>
      <c r="D120" s="20" t="str">
        <f>IF(B120="","",IF(B120&lt;'01_Setup'!$B$7,"",IF(B120&lt;=DATE('01_Setup'!$B$5,7,5),"Q1",IF(B120&lt;=DATE('01_Setup'!$B$5,10,5),"Q2",IF(B120&lt;=DATE('01_Setup'!$B$5+1,1,5),"Q3",IF(B120&lt;='01_Setup'!$B$8,"Q4",""))))))</f>
        <v/>
      </c>
      <c r="E120" s="22"/>
      <c r="F120" s="25"/>
      <c r="G120" s="25"/>
      <c r="H120" s="22"/>
      <c r="I120" s="22"/>
      <c r="J120" s="22"/>
      <c r="K120" s="22"/>
      <c r="L120" s="22"/>
      <c r="M120" s="17"/>
      <c r="N120" s="18"/>
      <c r="O120" s="19" t="str">
        <f t="shared" si="14"/>
        <v/>
      </c>
      <c r="P120" s="19" t="str">
        <f t="shared" si="15"/>
        <v/>
      </c>
      <c r="Q120" s="19" t="str">
        <f t="shared" si="16"/>
        <v/>
      </c>
      <c r="R120" s="19" t="str">
        <f t="shared" si="17"/>
        <v/>
      </c>
      <c r="S120" s="19" t="str">
        <f t="shared" si="18"/>
        <v/>
      </c>
      <c r="T120" s="19" t="str">
        <f t="shared" si="19"/>
        <v/>
      </c>
      <c r="U120" s="19" t="str">
        <f t="shared" si="20"/>
        <v/>
      </c>
      <c r="V120" s="19" t="str">
        <f t="shared" si="21"/>
        <v/>
      </c>
      <c r="W120" s="19" t="str">
        <f t="shared" si="22"/>
        <v/>
      </c>
      <c r="X120" s="17"/>
      <c r="Y120" s="23"/>
      <c r="Z120" s="23"/>
      <c r="AA120" s="26"/>
      <c r="AB120" s="24" t="str">
        <f>IF(B120="","",IF(OR(J120="Owner Funding",J120="Drawings",J120="Transfer",J120="Private"),IF(E120="","OK",IF(COUNTIF('01_Setup'!$B$23:$B$32,E120)=1,"OK","Unknown property")),IF(COUNTIF('01_Setup'!$B$23:$B$32,E120)=1,"OK","Unknown property")))</f>
        <v/>
      </c>
      <c r="AC120" s="24" t="str">
        <f t="shared" si="23"/>
        <v/>
      </c>
      <c r="AD120" s="24" t="str">
        <f t="shared" si="24"/>
        <v/>
      </c>
      <c r="AE120" s="24" t="str">
        <f t="shared" si="25"/>
        <v/>
      </c>
    </row>
    <row r="121" spans="1:31">
      <c r="A121" s="20" t="str">
        <f t="shared" si="13"/>
        <v/>
      </c>
      <c r="B121" s="21"/>
      <c r="C121" s="20" t="str">
        <f>IF(B121="","",IF(AND(B121&gt;='01_Setup'!$B$7,B121&lt;='01_Setup'!$B$8),'01_Setup'!$B$6,"Outside selected year"))</f>
        <v/>
      </c>
      <c r="D121" s="20" t="str">
        <f>IF(B121="","",IF(B121&lt;'01_Setup'!$B$7,"",IF(B121&lt;=DATE('01_Setup'!$B$5,7,5),"Q1",IF(B121&lt;=DATE('01_Setup'!$B$5,10,5),"Q2",IF(B121&lt;=DATE('01_Setup'!$B$5+1,1,5),"Q3",IF(B121&lt;='01_Setup'!$B$8,"Q4",""))))))</f>
        <v/>
      </c>
      <c r="E121" s="22"/>
      <c r="F121" s="25"/>
      <c r="G121" s="25"/>
      <c r="H121" s="22"/>
      <c r="I121" s="22"/>
      <c r="J121" s="22"/>
      <c r="K121" s="22"/>
      <c r="L121" s="22"/>
      <c r="M121" s="17"/>
      <c r="N121" s="18"/>
      <c r="O121" s="19" t="str">
        <f t="shared" si="14"/>
        <v/>
      </c>
      <c r="P121" s="19" t="str">
        <f t="shared" si="15"/>
        <v/>
      </c>
      <c r="Q121" s="19" t="str">
        <f t="shared" si="16"/>
        <v/>
      </c>
      <c r="R121" s="19" t="str">
        <f t="shared" si="17"/>
        <v/>
      </c>
      <c r="S121" s="19" t="str">
        <f t="shared" si="18"/>
        <v/>
      </c>
      <c r="T121" s="19" t="str">
        <f t="shared" si="19"/>
        <v/>
      </c>
      <c r="U121" s="19" t="str">
        <f t="shared" si="20"/>
        <v/>
      </c>
      <c r="V121" s="19" t="str">
        <f t="shared" si="21"/>
        <v/>
      </c>
      <c r="W121" s="19" t="str">
        <f t="shared" si="22"/>
        <v/>
      </c>
      <c r="X121" s="17"/>
      <c r="Y121" s="23"/>
      <c r="Z121" s="23"/>
      <c r="AA121" s="26"/>
      <c r="AB121" s="24" t="str">
        <f>IF(B121="","",IF(OR(J121="Owner Funding",J121="Drawings",J121="Transfer",J121="Private"),IF(E121="","OK",IF(COUNTIF('01_Setup'!$B$23:$B$32,E121)=1,"OK","Unknown property")),IF(COUNTIF('01_Setup'!$B$23:$B$32,E121)=1,"OK","Unknown property")))</f>
        <v/>
      </c>
      <c r="AC121" s="24" t="str">
        <f t="shared" si="23"/>
        <v/>
      </c>
      <c r="AD121" s="24" t="str">
        <f t="shared" si="24"/>
        <v/>
      </c>
      <c r="AE121" s="24" t="str">
        <f t="shared" si="25"/>
        <v/>
      </c>
    </row>
    <row r="122" spans="1:31">
      <c r="A122" s="20" t="str">
        <f t="shared" si="13"/>
        <v/>
      </c>
      <c r="B122" s="21"/>
      <c r="C122" s="20" t="str">
        <f>IF(B122="","",IF(AND(B122&gt;='01_Setup'!$B$7,B122&lt;='01_Setup'!$B$8),'01_Setup'!$B$6,"Outside selected year"))</f>
        <v/>
      </c>
      <c r="D122" s="20" t="str">
        <f>IF(B122="","",IF(B122&lt;'01_Setup'!$B$7,"",IF(B122&lt;=DATE('01_Setup'!$B$5,7,5),"Q1",IF(B122&lt;=DATE('01_Setup'!$B$5,10,5),"Q2",IF(B122&lt;=DATE('01_Setup'!$B$5+1,1,5),"Q3",IF(B122&lt;='01_Setup'!$B$8,"Q4",""))))))</f>
        <v/>
      </c>
      <c r="E122" s="22"/>
      <c r="F122" s="25"/>
      <c r="G122" s="25"/>
      <c r="H122" s="22"/>
      <c r="I122" s="22"/>
      <c r="J122" s="22"/>
      <c r="K122" s="22"/>
      <c r="L122" s="22"/>
      <c r="M122" s="17"/>
      <c r="N122" s="18"/>
      <c r="O122" s="19" t="str">
        <f t="shared" si="14"/>
        <v/>
      </c>
      <c r="P122" s="19" t="str">
        <f t="shared" si="15"/>
        <v/>
      </c>
      <c r="Q122" s="19" t="str">
        <f t="shared" si="16"/>
        <v/>
      </c>
      <c r="R122" s="19" t="str">
        <f t="shared" si="17"/>
        <v/>
      </c>
      <c r="S122" s="19" t="str">
        <f t="shared" si="18"/>
        <v/>
      </c>
      <c r="T122" s="19" t="str">
        <f t="shared" si="19"/>
        <v/>
      </c>
      <c r="U122" s="19" t="str">
        <f t="shared" si="20"/>
        <v/>
      </c>
      <c r="V122" s="19" t="str">
        <f t="shared" si="21"/>
        <v/>
      </c>
      <c r="W122" s="19" t="str">
        <f t="shared" si="22"/>
        <v/>
      </c>
      <c r="X122" s="17"/>
      <c r="Y122" s="23"/>
      <c r="Z122" s="23"/>
      <c r="AA122" s="26"/>
      <c r="AB122" s="24" t="str">
        <f>IF(B122="","",IF(OR(J122="Owner Funding",J122="Drawings",J122="Transfer",J122="Private"),IF(E122="","OK",IF(COUNTIF('01_Setup'!$B$23:$B$32,E122)=1,"OK","Unknown property")),IF(COUNTIF('01_Setup'!$B$23:$B$32,E122)=1,"OK","Unknown property")))</f>
        <v/>
      </c>
      <c r="AC122" s="24" t="str">
        <f t="shared" si="23"/>
        <v/>
      </c>
      <c r="AD122" s="24" t="str">
        <f t="shared" si="24"/>
        <v/>
      </c>
      <c r="AE122" s="24" t="str">
        <f t="shared" si="25"/>
        <v/>
      </c>
    </row>
    <row r="123" spans="1:31">
      <c r="A123" s="20" t="str">
        <f t="shared" si="13"/>
        <v/>
      </c>
      <c r="B123" s="21"/>
      <c r="C123" s="20" t="str">
        <f>IF(B123="","",IF(AND(B123&gt;='01_Setup'!$B$7,B123&lt;='01_Setup'!$B$8),'01_Setup'!$B$6,"Outside selected year"))</f>
        <v/>
      </c>
      <c r="D123" s="20" t="str">
        <f>IF(B123="","",IF(B123&lt;'01_Setup'!$B$7,"",IF(B123&lt;=DATE('01_Setup'!$B$5,7,5),"Q1",IF(B123&lt;=DATE('01_Setup'!$B$5,10,5),"Q2",IF(B123&lt;=DATE('01_Setup'!$B$5+1,1,5),"Q3",IF(B123&lt;='01_Setup'!$B$8,"Q4",""))))))</f>
        <v/>
      </c>
      <c r="E123" s="22"/>
      <c r="F123" s="25"/>
      <c r="G123" s="25"/>
      <c r="H123" s="22"/>
      <c r="I123" s="22"/>
      <c r="J123" s="22"/>
      <c r="K123" s="22"/>
      <c r="L123" s="22"/>
      <c r="M123" s="17"/>
      <c r="N123" s="18"/>
      <c r="O123" s="19" t="str">
        <f t="shared" si="14"/>
        <v/>
      </c>
      <c r="P123" s="19" t="str">
        <f t="shared" si="15"/>
        <v/>
      </c>
      <c r="Q123" s="19" t="str">
        <f t="shared" si="16"/>
        <v/>
      </c>
      <c r="R123" s="19" t="str">
        <f t="shared" si="17"/>
        <v/>
      </c>
      <c r="S123" s="19" t="str">
        <f t="shared" si="18"/>
        <v/>
      </c>
      <c r="T123" s="19" t="str">
        <f t="shared" si="19"/>
        <v/>
      </c>
      <c r="U123" s="19" t="str">
        <f t="shared" si="20"/>
        <v/>
      </c>
      <c r="V123" s="19" t="str">
        <f t="shared" si="21"/>
        <v/>
      </c>
      <c r="W123" s="19" t="str">
        <f t="shared" si="22"/>
        <v/>
      </c>
      <c r="X123" s="17"/>
      <c r="Y123" s="23"/>
      <c r="Z123" s="23"/>
      <c r="AA123" s="26"/>
      <c r="AB123" s="24" t="str">
        <f>IF(B123="","",IF(OR(J123="Owner Funding",J123="Drawings",J123="Transfer",J123="Private"),IF(E123="","OK",IF(COUNTIF('01_Setup'!$B$23:$B$32,E123)=1,"OK","Unknown property")),IF(COUNTIF('01_Setup'!$B$23:$B$32,E123)=1,"OK","Unknown property")))</f>
        <v/>
      </c>
      <c r="AC123" s="24" t="str">
        <f t="shared" si="23"/>
        <v/>
      </c>
      <c r="AD123" s="24" t="str">
        <f t="shared" si="24"/>
        <v/>
      </c>
      <c r="AE123" s="24" t="str">
        <f t="shared" si="25"/>
        <v/>
      </c>
    </row>
    <row r="124" spans="1:31">
      <c r="A124" s="20" t="str">
        <f t="shared" si="13"/>
        <v/>
      </c>
      <c r="B124" s="21"/>
      <c r="C124" s="20" t="str">
        <f>IF(B124="","",IF(AND(B124&gt;='01_Setup'!$B$7,B124&lt;='01_Setup'!$B$8),'01_Setup'!$B$6,"Outside selected year"))</f>
        <v/>
      </c>
      <c r="D124" s="20" t="str">
        <f>IF(B124="","",IF(B124&lt;'01_Setup'!$B$7,"",IF(B124&lt;=DATE('01_Setup'!$B$5,7,5),"Q1",IF(B124&lt;=DATE('01_Setup'!$B$5,10,5),"Q2",IF(B124&lt;=DATE('01_Setup'!$B$5+1,1,5),"Q3",IF(B124&lt;='01_Setup'!$B$8,"Q4",""))))))</f>
        <v/>
      </c>
      <c r="E124" s="22"/>
      <c r="F124" s="25"/>
      <c r="G124" s="25"/>
      <c r="H124" s="22"/>
      <c r="I124" s="22"/>
      <c r="J124" s="22"/>
      <c r="K124" s="22"/>
      <c r="L124" s="22"/>
      <c r="M124" s="17"/>
      <c r="N124" s="18"/>
      <c r="O124" s="19" t="str">
        <f t="shared" si="14"/>
        <v/>
      </c>
      <c r="P124" s="19" t="str">
        <f t="shared" si="15"/>
        <v/>
      </c>
      <c r="Q124" s="19" t="str">
        <f t="shared" si="16"/>
        <v/>
      </c>
      <c r="R124" s="19" t="str">
        <f t="shared" si="17"/>
        <v/>
      </c>
      <c r="S124" s="19" t="str">
        <f t="shared" si="18"/>
        <v/>
      </c>
      <c r="T124" s="19" t="str">
        <f t="shared" si="19"/>
        <v/>
      </c>
      <c r="U124" s="19" t="str">
        <f t="shared" si="20"/>
        <v/>
      </c>
      <c r="V124" s="19" t="str">
        <f t="shared" si="21"/>
        <v/>
      </c>
      <c r="W124" s="19" t="str">
        <f t="shared" si="22"/>
        <v/>
      </c>
      <c r="X124" s="17"/>
      <c r="Y124" s="23"/>
      <c r="Z124" s="23"/>
      <c r="AA124" s="26"/>
      <c r="AB124" s="24" t="str">
        <f>IF(B124="","",IF(OR(J124="Owner Funding",J124="Drawings",J124="Transfer",J124="Private"),IF(E124="","OK",IF(COUNTIF('01_Setup'!$B$23:$B$32,E124)=1,"OK","Unknown property")),IF(COUNTIF('01_Setup'!$B$23:$B$32,E124)=1,"OK","Unknown property")))</f>
        <v/>
      </c>
      <c r="AC124" s="24" t="str">
        <f t="shared" si="23"/>
        <v/>
      </c>
      <c r="AD124" s="24" t="str">
        <f t="shared" si="24"/>
        <v/>
      </c>
      <c r="AE124" s="24" t="str">
        <f t="shared" si="25"/>
        <v/>
      </c>
    </row>
    <row r="125" spans="1:31">
      <c r="A125" s="20" t="str">
        <f t="shared" si="13"/>
        <v/>
      </c>
      <c r="B125" s="21"/>
      <c r="C125" s="20" t="str">
        <f>IF(B125="","",IF(AND(B125&gt;='01_Setup'!$B$7,B125&lt;='01_Setup'!$B$8),'01_Setup'!$B$6,"Outside selected year"))</f>
        <v/>
      </c>
      <c r="D125" s="20" t="str">
        <f>IF(B125="","",IF(B125&lt;'01_Setup'!$B$7,"",IF(B125&lt;=DATE('01_Setup'!$B$5,7,5),"Q1",IF(B125&lt;=DATE('01_Setup'!$B$5,10,5),"Q2",IF(B125&lt;=DATE('01_Setup'!$B$5+1,1,5),"Q3",IF(B125&lt;='01_Setup'!$B$8,"Q4",""))))))</f>
        <v/>
      </c>
      <c r="E125" s="22"/>
      <c r="F125" s="25"/>
      <c r="G125" s="25"/>
      <c r="H125" s="22"/>
      <c r="I125" s="22"/>
      <c r="J125" s="22"/>
      <c r="K125" s="22"/>
      <c r="L125" s="22"/>
      <c r="M125" s="17"/>
      <c r="N125" s="18"/>
      <c r="O125" s="19" t="str">
        <f t="shared" si="14"/>
        <v/>
      </c>
      <c r="P125" s="19" t="str">
        <f t="shared" si="15"/>
        <v/>
      </c>
      <c r="Q125" s="19" t="str">
        <f t="shared" si="16"/>
        <v/>
      </c>
      <c r="R125" s="19" t="str">
        <f t="shared" si="17"/>
        <v/>
      </c>
      <c r="S125" s="19" t="str">
        <f t="shared" si="18"/>
        <v/>
      </c>
      <c r="T125" s="19" t="str">
        <f t="shared" si="19"/>
        <v/>
      </c>
      <c r="U125" s="19" t="str">
        <f t="shared" si="20"/>
        <v/>
      </c>
      <c r="V125" s="19" t="str">
        <f t="shared" si="21"/>
        <v/>
      </c>
      <c r="W125" s="19" t="str">
        <f t="shared" si="22"/>
        <v/>
      </c>
      <c r="X125" s="17"/>
      <c r="Y125" s="23"/>
      <c r="Z125" s="23"/>
      <c r="AA125" s="26"/>
      <c r="AB125" s="24" t="str">
        <f>IF(B125="","",IF(OR(J125="Owner Funding",J125="Drawings",J125="Transfer",J125="Private"),IF(E125="","OK",IF(COUNTIF('01_Setup'!$B$23:$B$32,E125)=1,"OK","Unknown property")),IF(COUNTIF('01_Setup'!$B$23:$B$32,E125)=1,"OK","Unknown property")))</f>
        <v/>
      </c>
      <c r="AC125" s="24" t="str">
        <f t="shared" si="23"/>
        <v/>
      </c>
      <c r="AD125" s="24" t="str">
        <f t="shared" si="24"/>
        <v/>
      </c>
      <c r="AE125" s="24" t="str">
        <f t="shared" si="25"/>
        <v/>
      </c>
    </row>
    <row r="126" spans="1:31">
      <c r="A126" s="20" t="str">
        <f t="shared" si="13"/>
        <v/>
      </c>
      <c r="B126" s="21"/>
      <c r="C126" s="20" t="str">
        <f>IF(B126="","",IF(AND(B126&gt;='01_Setup'!$B$7,B126&lt;='01_Setup'!$B$8),'01_Setup'!$B$6,"Outside selected year"))</f>
        <v/>
      </c>
      <c r="D126" s="20" t="str">
        <f>IF(B126="","",IF(B126&lt;'01_Setup'!$B$7,"",IF(B126&lt;=DATE('01_Setup'!$B$5,7,5),"Q1",IF(B126&lt;=DATE('01_Setup'!$B$5,10,5),"Q2",IF(B126&lt;=DATE('01_Setup'!$B$5+1,1,5),"Q3",IF(B126&lt;='01_Setup'!$B$8,"Q4",""))))))</f>
        <v/>
      </c>
      <c r="E126" s="22"/>
      <c r="F126" s="25"/>
      <c r="G126" s="25"/>
      <c r="H126" s="22"/>
      <c r="I126" s="22"/>
      <c r="J126" s="22"/>
      <c r="K126" s="22"/>
      <c r="L126" s="22"/>
      <c r="M126" s="17"/>
      <c r="N126" s="18"/>
      <c r="O126" s="19" t="str">
        <f t="shared" si="14"/>
        <v/>
      </c>
      <c r="P126" s="19" t="str">
        <f t="shared" si="15"/>
        <v/>
      </c>
      <c r="Q126" s="19" t="str">
        <f t="shared" si="16"/>
        <v/>
      </c>
      <c r="R126" s="19" t="str">
        <f t="shared" si="17"/>
        <v/>
      </c>
      <c r="S126" s="19" t="str">
        <f t="shared" si="18"/>
        <v/>
      </c>
      <c r="T126" s="19" t="str">
        <f t="shared" si="19"/>
        <v/>
      </c>
      <c r="U126" s="19" t="str">
        <f t="shared" si="20"/>
        <v/>
      </c>
      <c r="V126" s="19" t="str">
        <f t="shared" si="21"/>
        <v/>
      </c>
      <c r="W126" s="19" t="str">
        <f t="shared" si="22"/>
        <v/>
      </c>
      <c r="X126" s="17"/>
      <c r="Y126" s="23"/>
      <c r="Z126" s="23"/>
      <c r="AA126" s="26"/>
      <c r="AB126" s="24" t="str">
        <f>IF(B126="","",IF(OR(J126="Owner Funding",J126="Drawings",J126="Transfer",J126="Private"),IF(E126="","OK",IF(COUNTIF('01_Setup'!$B$23:$B$32,E126)=1,"OK","Unknown property")),IF(COUNTIF('01_Setup'!$B$23:$B$32,E126)=1,"OK","Unknown property")))</f>
        <v/>
      </c>
      <c r="AC126" s="24" t="str">
        <f t="shared" si="23"/>
        <v/>
      </c>
      <c r="AD126" s="24" t="str">
        <f t="shared" si="24"/>
        <v/>
      </c>
      <c r="AE126" s="24" t="str">
        <f t="shared" si="25"/>
        <v/>
      </c>
    </row>
    <row r="127" spans="1:31">
      <c r="A127" s="20" t="str">
        <f t="shared" si="13"/>
        <v/>
      </c>
      <c r="B127" s="21"/>
      <c r="C127" s="20" t="str">
        <f>IF(B127="","",IF(AND(B127&gt;='01_Setup'!$B$7,B127&lt;='01_Setup'!$B$8),'01_Setup'!$B$6,"Outside selected year"))</f>
        <v/>
      </c>
      <c r="D127" s="20" t="str">
        <f>IF(B127="","",IF(B127&lt;'01_Setup'!$B$7,"",IF(B127&lt;=DATE('01_Setup'!$B$5,7,5),"Q1",IF(B127&lt;=DATE('01_Setup'!$B$5,10,5),"Q2",IF(B127&lt;=DATE('01_Setup'!$B$5+1,1,5),"Q3",IF(B127&lt;='01_Setup'!$B$8,"Q4",""))))))</f>
        <v/>
      </c>
      <c r="E127" s="22"/>
      <c r="F127" s="25"/>
      <c r="G127" s="25"/>
      <c r="H127" s="22"/>
      <c r="I127" s="22"/>
      <c r="J127" s="22"/>
      <c r="K127" s="22"/>
      <c r="L127" s="22"/>
      <c r="M127" s="17"/>
      <c r="N127" s="18"/>
      <c r="O127" s="19" t="str">
        <f t="shared" si="14"/>
        <v/>
      </c>
      <c r="P127" s="19" t="str">
        <f t="shared" si="15"/>
        <v/>
      </c>
      <c r="Q127" s="19" t="str">
        <f t="shared" si="16"/>
        <v/>
      </c>
      <c r="R127" s="19" t="str">
        <f t="shared" si="17"/>
        <v/>
      </c>
      <c r="S127" s="19" t="str">
        <f t="shared" si="18"/>
        <v/>
      </c>
      <c r="T127" s="19" t="str">
        <f t="shared" si="19"/>
        <v/>
      </c>
      <c r="U127" s="19" t="str">
        <f t="shared" si="20"/>
        <v/>
      </c>
      <c r="V127" s="19" t="str">
        <f t="shared" si="21"/>
        <v/>
      </c>
      <c r="W127" s="19" t="str">
        <f t="shared" si="22"/>
        <v/>
      </c>
      <c r="X127" s="17"/>
      <c r="Y127" s="23"/>
      <c r="Z127" s="23"/>
      <c r="AA127" s="26"/>
      <c r="AB127" s="24" t="str">
        <f>IF(B127="","",IF(OR(J127="Owner Funding",J127="Drawings",J127="Transfer",J127="Private"),IF(E127="","OK",IF(COUNTIF('01_Setup'!$B$23:$B$32,E127)=1,"OK","Unknown property")),IF(COUNTIF('01_Setup'!$B$23:$B$32,E127)=1,"OK","Unknown property")))</f>
        <v/>
      </c>
      <c r="AC127" s="24" t="str">
        <f t="shared" si="23"/>
        <v/>
      </c>
      <c r="AD127" s="24" t="str">
        <f t="shared" si="24"/>
        <v/>
      </c>
      <c r="AE127" s="24" t="str">
        <f t="shared" si="25"/>
        <v/>
      </c>
    </row>
    <row r="128" spans="1:31">
      <c r="A128" s="20" t="str">
        <f t="shared" si="13"/>
        <v/>
      </c>
      <c r="B128" s="21"/>
      <c r="C128" s="20" t="str">
        <f>IF(B128="","",IF(AND(B128&gt;='01_Setup'!$B$7,B128&lt;='01_Setup'!$B$8),'01_Setup'!$B$6,"Outside selected year"))</f>
        <v/>
      </c>
      <c r="D128" s="20" t="str">
        <f>IF(B128="","",IF(B128&lt;'01_Setup'!$B$7,"",IF(B128&lt;=DATE('01_Setup'!$B$5,7,5),"Q1",IF(B128&lt;=DATE('01_Setup'!$B$5,10,5),"Q2",IF(B128&lt;=DATE('01_Setup'!$B$5+1,1,5),"Q3",IF(B128&lt;='01_Setup'!$B$8,"Q4",""))))))</f>
        <v/>
      </c>
      <c r="E128" s="22"/>
      <c r="F128" s="25"/>
      <c r="G128" s="25"/>
      <c r="H128" s="22"/>
      <c r="I128" s="22"/>
      <c r="J128" s="22"/>
      <c r="K128" s="22"/>
      <c r="L128" s="22"/>
      <c r="M128" s="17"/>
      <c r="N128" s="18"/>
      <c r="O128" s="19" t="str">
        <f t="shared" si="14"/>
        <v/>
      </c>
      <c r="P128" s="19" t="str">
        <f t="shared" si="15"/>
        <v/>
      </c>
      <c r="Q128" s="19" t="str">
        <f t="shared" si="16"/>
        <v/>
      </c>
      <c r="R128" s="19" t="str">
        <f t="shared" si="17"/>
        <v/>
      </c>
      <c r="S128" s="19" t="str">
        <f t="shared" si="18"/>
        <v/>
      </c>
      <c r="T128" s="19" t="str">
        <f t="shared" si="19"/>
        <v/>
      </c>
      <c r="U128" s="19" t="str">
        <f t="shared" si="20"/>
        <v/>
      </c>
      <c r="V128" s="19" t="str">
        <f t="shared" si="21"/>
        <v/>
      </c>
      <c r="W128" s="19" t="str">
        <f t="shared" si="22"/>
        <v/>
      </c>
      <c r="X128" s="17"/>
      <c r="Y128" s="23"/>
      <c r="Z128" s="23"/>
      <c r="AA128" s="26"/>
      <c r="AB128" s="24" t="str">
        <f>IF(B128="","",IF(OR(J128="Owner Funding",J128="Drawings",J128="Transfer",J128="Private"),IF(E128="","OK",IF(COUNTIF('01_Setup'!$B$23:$B$32,E128)=1,"OK","Unknown property")),IF(COUNTIF('01_Setup'!$B$23:$B$32,E128)=1,"OK","Unknown property")))</f>
        <v/>
      </c>
      <c r="AC128" s="24" t="str">
        <f t="shared" si="23"/>
        <v/>
      </c>
      <c r="AD128" s="24" t="str">
        <f t="shared" si="24"/>
        <v/>
      </c>
      <c r="AE128" s="24" t="str">
        <f t="shared" si="25"/>
        <v/>
      </c>
    </row>
    <row r="129" spans="1:31">
      <c r="A129" s="20" t="str">
        <f t="shared" si="13"/>
        <v/>
      </c>
      <c r="B129" s="21"/>
      <c r="C129" s="20" t="str">
        <f>IF(B129="","",IF(AND(B129&gt;='01_Setup'!$B$7,B129&lt;='01_Setup'!$B$8),'01_Setup'!$B$6,"Outside selected year"))</f>
        <v/>
      </c>
      <c r="D129" s="20" t="str">
        <f>IF(B129="","",IF(B129&lt;'01_Setup'!$B$7,"",IF(B129&lt;=DATE('01_Setup'!$B$5,7,5),"Q1",IF(B129&lt;=DATE('01_Setup'!$B$5,10,5),"Q2",IF(B129&lt;=DATE('01_Setup'!$B$5+1,1,5),"Q3",IF(B129&lt;='01_Setup'!$B$8,"Q4",""))))))</f>
        <v/>
      </c>
      <c r="E129" s="22"/>
      <c r="F129" s="25"/>
      <c r="G129" s="25"/>
      <c r="H129" s="22"/>
      <c r="I129" s="22"/>
      <c r="J129" s="22"/>
      <c r="K129" s="22"/>
      <c r="L129" s="22"/>
      <c r="M129" s="17"/>
      <c r="N129" s="18"/>
      <c r="O129" s="19" t="str">
        <f t="shared" si="14"/>
        <v/>
      </c>
      <c r="P129" s="19" t="str">
        <f t="shared" si="15"/>
        <v/>
      </c>
      <c r="Q129" s="19" t="str">
        <f t="shared" si="16"/>
        <v/>
      </c>
      <c r="R129" s="19" t="str">
        <f t="shared" si="17"/>
        <v/>
      </c>
      <c r="S129" s="19" t="str">
        <f t="shared" si="18"/>
        <v/>
      </c>
      <c r="T129" s="19" t="str">
        <f t="shared" si="19"/>
        <v/>
      </c>
      <c r="U129" s="19" t="str">
        <f t="shared" si="20"/>
        <v/>
      </c>
      <c r="V129" s="19" t="str">
        <f t="shared" si="21"/>
        <v/>
      </c>
      <c r="W129" s="19" t="str">
        <f t="shared" si="22"/>
        <v/>
      </c>
      <c r="X129" s="17"/>
      <c r="Y129" s="23"/>
      <c r="Z129" s="23"/>
      <c r="AA129" s="26"/>
      <c r="AB129" s="24" t="str">
        <f>IF(B129="","",IF(OR(J129="Owner Funding",J129="Drawings",J129="Transfer",J129="Private"),IF(E129="","OK",IF(COUNTIF('01_Setup'!$B$23:$B$32,E129)=1,"OK","Unknown property")),IF(COUNTIF('01_Setup'!$B$23:$B$32,E129)=1,"OK","Unknown property")))</f>
        <v/>
      </c>
      <c r="AC129" s="24" t="str">
        <f t="shared" si="23"/>
        <v/>
      </c>
      <c r="AD129" s="24" t="str">
        <f t="shared" si="24"/>
        <v/>
      </c>
      <c r="AE129" s="24" t="str">
        <f t="shared" si="25"/>
        <v/>
      </c>
    </row>
    <row r="130" spans="1:31">
      <c r="A130" s="20" t="str">
        <f t="shared" si="13"/>
        <v/>
      </c>
      <c r="B130" s="21"/>
      <c r="C130" s="20" t="str">
        <f>IF(B130="","",IF(AND(B130&gt;='01_Setup'!$B$7,B130&lt;='01_Setup'!$B$8),'01_Setup'!$B$6,"Outside selected year"))</f>
        <v/>
      </c>
      <c r="D130" s="20" t="str">
        <f>IF(B130="","",IF(B130&lt;'01_Setup'!$B$7,"",IF(B130&lt;=DATE('01_Setup'!$B$5,7,5),"Q1",IF(B130&lt;=DATE('01_Setup'!$B$5,10,5),"Q2",IF(B130&lt;=DATE('01_Setup'!$B$5+1,1,5),"Q3",IF(B130&lt;='01_Setup'!$B$8,"Q4",""))))))</f>
        <v/>
      </c>
      <c r="E130" s="22"/>
      <c r="F130" s="25"/>
      <c r="G130" s="25"/>
      <c r="H130" s="22"/>
      <c r="I130" s="22"/>
      <c r="J130" s="22"/>
      <c r="K130" s="22"/>
      <c r="L130" s="22"/>
      <c r="M130" s="17"/>
      <c r="N130" s="18"/>
      <c r="O130" s="19" t="str">
        <f t="shared" si="14"/>
        <v/>
      </c>
      <c r="P130" s="19" t="str">
        <f t="shared" si="15"/>
        <v/>
      </c>
      <c r="Q130" s="19" t="str">
        <f t="shared" si="16"/>
        <v/>
      </c>
      <c r="R130" s="19" t="str">
        <f t="shared" si="17"/>
        <v/>
      </c>
      <c r="S130" s="19" t="str">
        <f t="shared" si="18"/>
        <v/>
      </c>
      <c r="T130" s="19" t="str">
        <f t="shared" si="19"/>
        <v/>
      </c>
      <c r="U130" s="19" t="str">
        <f t="shared" si="20"/>
        <v/>
      </c>
      <c r="V130" s="19" t="str">
        <f t="shared" si="21"/>
        <v/>
      </c>
      <c r="W130" s="19" t="str">
        <f t="shared" si="22"/>
        <v/>
      </c>
      <c r="X130" s="17"/>
      <c r="Y130" s="23"/>
      <c r="Z130" s="23"/>
      <c r="AA130" s="26"/>
      <c r="AB130" s="24" t="str">
        <f>IF(B130="","",IF(OR(J130="Owner Funding",J130="Drawings",J130="Transfer",J130="Private"),IF(E130="","OK",IF(COUNTIF('01_Setup'!$B$23:$B$32,E130)=1,"OK","Unknown property")),IF(COUNTIF('01_Setup'!$B$23:$B$32,E130)=1,"OK","Unknown property")))</f>
        <v/>
      </c>
      <c r="AC130" s="24" t="str">
        <f t="shared" si="23"/>
        <v/>
      </c>
      <c r="AD130" s="24" t="str">
        <f t="shared" si="24"/>
        <v/>
      </c>
      <c r="AE130" s="24" t="str">
        <f t="shared" si="25"/>
        <v/>
      </c>
    </row>
    <row r="131" spans="1:31">
      <c r="A131" s="20" t="str">
        <f t="shared" si="13"/>
        <v/>
      </c>
      <c r="B131" s="21"/>
      <c r="C131" s="20" t="str">
        <f>IF(B131="","",IF(AND(B131&gt;='01_Setup'!$B$7,B131&lt;='01_Setup'!$B$8),'01_Setup'!$B$6,"Outside selected year"))</f>
        <v/>
      </c>
      <c r="D131" s="20" t="str">
        <f>IF(B131="","",IF(B131&lt;'01_Setup'!$B$7,"",IF(B131&lt;=DATE('01_Setup'!$B$5,7,5),"Q1",IF(B131&lt;=DATE('01_Setup'!$B$5,10,5),"Q2",IF(B131&lt;=DATE('01_Setup'!$B$5+1,1,5),"Q3",IF(B131&lt;='01_Setup'!$B$8,"Q4",""))))))</f>
        <v/>
      </c>
      <c r="E131" s="22"/>
      <c r="F131" s="25"/>
      <c r="G131" s="25"/>
      <c r="H131" s="22"/>
      <c r="I131" s="22"/>
      <c r="J131" s="22"/>
      <c r="K131" s="22"/>
      <c r="L131" s="22"/>
      <c r="M131" s="17"/>
      <c r="N131" s="18"/>
      <c r="O131" s="19" t="str">
        <f t="shared" si="14"/>
        <v/>
      </c>
      <c r="P131" s="19" t="str">
        <f t="shared" si="15"/>
        <v/>
      </c>
      <c r="Q131" s="19" t="str">
        <f t="shared" si="16"/>
        <v/>
      </c>
      <c r="R131" s="19" t="str">
        <f t="shared" si="17"/>
        <v/>
      </c>
      <c r="S131" s="19" t="str">
        <f t="shared" si="18"/>
        <v/>
      </c>
      <c r="T131" s="19" t="str">
        <f t="shared" si="19"/>
        <v/>
      </c>
      <c r="U131" s="19" t="str">
        <f t="shared" si="20"/>
        <v/>
      </c>
      <c r="V131" s="19" t="str">
        <f t="shared" si="21"/>
        <v/>
      </c>
      <c r="W131" s="19" t="str">
        <f t="shared" si="22"/>
        <v/>
      </c>
      <c r="X131" s="17"/>
      <c r="Y131" s="23"/>
      <c r="Z131" s="23"/>
      <c r="AA131" s="26"/>
      <c r="AB131" s="24" t="str">
        <f>IF(B131="","",IF(OR(J131="Owner Funding",J131="Drawings",J131="Transfer",J131="Private"),IF(E131="","OK",IF(COUNTIF('01_Setup'!$B$23:$B$32,E131)=1,"OK","Unknown property")),IF(COUNTIF('01_Setup'!$B$23:$B$32,E131)=1,"OK","Unknown property")))</f>
        <v/>
      </c>
      <c r="AC131" s="24" t="str">
        <f t="shared" si="23"/>
        <v/>
      </c>
      <c r="AD131" s="24" t="str">
        <f t="shared" si="24"/>
        <v/>
      </c>
      <c r="AE131" s="24" t="str">
        <f t="shared" si="25"/>
        <v/>
      </c>
    </row>
    <row r="132" spans="1:31">
      <c r="A132" s="20" t="str">
        <f t="shared" si="13"/>
        <v/>
      </c>
      <c r="B132" s="21"/>
      <c r="C132" s="20" t="str">
        <f>IF(B132="","",IF(AND(B132&gt;='01_Setup'!$B$7,B132&lt;='01_Setup'!$B$8),'01_Setup'!$B$6,"Outside selected year"))</f>
        <v/>
      </c>
      <c r="D132" s="20" t="str">
        <f>IF(B132="","",IF(B132&lt;'01_Setup'!$B$7,"",IF(B132&lt;=DATE('01_Setup'!$B$5,7,5),"Q1",IF(B132&lt;=DATE('01_Setup'!$B$5,10,5),"Q2",IF(B132&lt;=DATE('01_Setup'!$B$5+1,1,5),"Q3",IF(B132&lt;='01_Setup'!$B$8,"Q4",""))))))</f>
        <v/>
      </c>
      <c r="E132" s="22"/>
      <c r="F132" s="25"/>
      <c r="G132" s="25"/>
      <c r="H132" s="22"/>
      <c r="I132" s="22"/>
      <c r="J132" s="22"/>
      <c r="K132" s="22"/>
      <c r="L132" s="22"/>
      <c r="M132" s="17"/>
      <c r="N132" s="18"/>
      <c r="O132" s="19" t="str">
        <f t="shared" si="14"/>
        <v/>
      </c>
      <c r="P132" s="19" t="str">
        <f t="shared" si="15"/>
        <v/>
      </c>
      <c r="Q132" s="19" t="str">
        <f t="shared" si="16"/>
        <v/>
      </c>
      <c r="R132" s="19" t="str">
        <f t="shared" si="17"/>
        <v/>
      </c>
      <c r="S132" s="19" t="str">
        <f t="shared" si="18"/>
        <v/>
      </c>
      <c r="T132" s="19" t="str">
        <f t="shared" si="19"/>
        <v/>
      </c>
      <c r="U132" s="19" t="str">
        <f t="shared" si="20"/>
        <v/>
      </c>
      <c r="V132" s="19" t="str">
        <f t="shared" si="21"/>
        <v/>
      </c>
      <c r="W132" s="19" t="str">
        <f t="shared" si="22"/>
        <v/>
      </c>
      <c r="X132" s="17"/>
      <c r="Y132" s="23"/>
      <c r="Z132" s="23"/>
      <c r="AA132" s="26"/>
      <c r="AB132" s="24" t="str">
        <f>IF(B132="","",IF(OR(J132="Owner Funding",J132="Drawings",J132="Transfer",J132="Private"),IF(E132="","OK",IF(COUNTIF('01_Setup'!$B$23:$B$32,E132)=1,"OK","Unknown property")),IF(COUNTIF('01_Setup'!$B$23:$B$32,E132)=1,"OK","Unknown property")))</f>
        <v/>
      </c>
      <c r="AC132" s="24" t="str">
        <f t="shared" si="23"/>
        <v/>
      </c>
      <c r="AD132" s="24" t="str">
        <f t="shared" si="24"/>
        <v/>
      </c>
      <c r="AE132" s="24" t="str">
        <f t="shared" si="25"/>
        <v/>
      </c>
    </row>
    <row r="133" spans="1:31">
      <c r="A133" s="20" t="str">
        <f t="shared" si="13"/>
        <v/>
      </c>
      <c r="B133" s="21"/>
      <c r="C133" s="20" t="str">
        <f>IF(B133="","",IF(AND(B133&gt;='01_Setup'!$B$7,B133&lt;='01_Setup'!$B$8),'01_Setup'!$B$6,"Outside selected year"))</f>
        <v/>
      </c>
      <c r="D133" s="20" t="str">
        <f>IF(B133="","",IF(B133&lt;'01_Setup'!$B$7,"",IF(B133&lt;=DATE('01_Setup'!$B$5,7,5),"Q1",IF(B133&lt;=DATE('01_Setup'!$B$5,10,5),"Q2",IF(B133&lt;=DATE('01_Setup'!$B$5+1,1,5),"Q3",IF(B133&lt;='01_Setup'!$B$8,"Q4",""))))))</f>
        <v/>
      </c>
      <c r="E133" s="22"/>
      <c r="F133" s="25"/>
      <c r="G133" s="25"/>
      <c r="H133" s="22"/>
      <c r="I133" s="22"/>
      <c r="J133" s="22"/>
      <c r="K133" s="22"/>
      <c r="L133" s="22"/>
      <c r="M133" s="17"/>
      <c r="N133" s="18"/>
      <c r="O133" s="19" t="str">
        <f t="shared" si="14"/>
        <v/>
      </c>
      <c r="P133" s="19" t="str">
        <f t="shared" si="15"/>
        <v/>
      </c>
      <c r="Q133" s="19" t="str">
        <f t="shared" si="16"/>
        <v/>
      </c>
      <c r="R133" s="19" t="str">
        <f t="shared" si="17"/>
        <v/>
      </c>
      <c r="S133" s="19" t="str">
        <f t="shared" si="18"/>
        <v/>
      </c>
      <c r="T133" s="19" t="str">
        <f t="shared" si="19"/>
        <v/>
      </c>
      <c r="U133" s="19" t="str">
        <f t="shared" si="20"/>
        <v/>
      </c>
      <c r="V133" s="19" t="str">
        <f t="shared" si="21"/>
        <v/>
      </c>
      <c r="W133" s="19" t="str">
        <f t="shared" si="22"/>
        <v/>
      </c>
      <c r="X133" s="17"/>
      <c r="Y133" s="23"/>
      <c r="Z133" s="23"/>
      <c r="AA133" s="26"/>
      <c r="AB133" s="24" t="str">
        <f>IF(B133="","",IF(OR(J133="Owner Funding",J133="Drawings",J133="Transfer",J133="Private"),IF(E133="","OK",IF(COUNTIF('01_Setup'!$B$23:$B$32,E133)=1,"OK","Unknown property")),IF(COUNTIF('01_Setup'!$B$23:$B$32,E133)=1,"OK","Unknown property")))</f>
        <v/>
      </c>
      <c r="AC133" s="24" t="str">
        <f t="shared" si="23"/>
        <v/>
      </c>
      <c r="AD133" s="24" t="str">
        <f t="shared" si="24"/>
        <v/>
      </c>
      <c r="AE133" s="24" t="str">
        <f t="shared" si="25"/>
        <v/>
      </c>
    </row>
    <row r="134" spans="1:31">
      <c r="A134" s="20" t="str">
        <f t="shared" si="13"/>
        <v/>
      </c>
      <c r="B134" s="21"/>
      <c r="C134" s="20" t="str">
        <f>IF(B134="","",IF(AND(B134&gt;='01_Setup'!$B$7,B134&lt;='01_Setup'!$B$8),'01_Setup'!$B$6,"Outside selected year"))</f>
        <v/>
      </c>
      <c r="D134" s="20" t="str">
        <f>IF(B134="","",IF(B134&lt;'01_Setup'!$B$7,"",IF(B134&lt;=DATE('01_Setup'!$B$5,7,5),"Q1",IF(B134&lt;=DATE('01_Setup'!$B$5,10,5),"Q2",IF(B134&lt;=DATE('01_Setup'!$B$5+1,1,5),"Q3",IF(B134&lt;='01_Setup'!$B$8,"Q4",""))))))</f>
        <v/>
      </c>
      <c r="E134" s="22"/>
      <c r="F134" s="25"/>
      <c r="G134" s="25"/>
      <c r="H134" s="22"/>
      <c r="I134" s="22"/>
      <c r="J134" s="22"/>
      <c r="K134" s="22"/>
      <c r="L134" s="22"/>
      <c r="M134" s="17"/>
      <c r="N134" s="18"/>
      <c r="O134" s="19" t="str">
        <f t="shared" si="14"/>
        <v/>
      </c>
      <c r="P134" s="19" t="str">
        <f t="shared" si="15"/>
        <v/>
      </c>
      <c r="Q134" s="19" t="str">
        <f t="shared" si="16"/>
        <v/>
      </c>
      <c r="R134" s="19" t="str">
        <f t="shared" si="17"/>
        <v/>
      </c>
      <c r="S134" s="19" t="str">
        <f t="shared" si="18"/>
        <v/>
      </c>
      <c r="T134" s="19" t="str">
        <f t="shared" si="19"/>
        <v/>
      </c>
      <c r="U134" s="19" t="str">
        <f t="shared" si="20"/>
        <v/>
      </c>
      <c r="V134" s="19" t="str">
        <f t="shared" si="21"/>
        <v/>
      </c>
      <c r="W134" s="19" t="str">
        <f t="shared" si="22"/>
        <v/>
      </c>
      <c r="X134" s="17"/>
      <c r="Y134" s="23"/>
      <c r="Z134" s="23"/>
      <c r="AA134" s="26"/>
      <c r="AB134" s="24" t="str">
        <f>IF(B134="","",IF(OR(J134="Owner Funding",J134="Drawings",J134="Transfer",J134="Private"),IF(E134="","OK",IF(COUNTIF('01_Setup'!$B$23:$B$32,E134)=1,"OK","Unknown property")),IF(COUNTIF('01_Setup'!$B$23:$B$32,E134)=1,"OK","Unknown property")))</f>
        <v/>
      </c>
      <c r="AC134" s="24" t="str">
        <f t="shared" si="23"/>
        <v/>
      </c>
      <c r="AD134" s="24" t="str">
        <f t="shared" si="24"/>
        <v/>
      </c>
      <c r="AE134" s="24" t="str">
        <f t="shared" si="25"/>
        <v/>
      </c>
    </row>
    <row r="135" spans="1:31">
      <c r="A135" s="20" t="str">
        <f t="shared" ref="A135:A198" si="26">IF(B135="","",TEXT(B135,"yyyymmdd")&amp;"-"&amp;TEXT(ROW()-6,"0000"))</f>
        <v/>
      </c>
      <c r="B135" s="21"/>
      <c r="C135" s="20" t="str">
        <f>IF(B135="","",IF(AND(B135&gt;='01_Setup'!$B$7,B135&lt;='01_Setup'!$B$8),'01_Setup'!$B$6,"Outside selected year"))</f>
        <v/>
      </c>
      <c r="D135" s="20" t="str">
        <f>IF(B135="","",IF(B135&lt;'01_Setup'!$B$7,"",IF(B135&lt;=DATE('01_Setup'!$B$5,7,5),"Q1",IF(B135&lt;=DATE('01_Setup'!$B$5,10,5),"Q2",IF(B135&lt;=DATE('01_Setup'!$B$5+1,1,5),"Q3",IF(B135&lt;='01_Setup'!$B$8,"Q4",""))))))</f>
        <v/>
      </c>
      <c r="E135" s="22"/>
      <c r="F135" s="25"/>
      <c r="G135" s="25"/>
      <c r="H135" s="22"/>
      <c r="I135" s="22"/>
      <c r="J135" s="22"/>
      <c r="K135" s="22"/>
      <c r="L135" s="22"/>
      <c r="M135" s="17"/>
      <c r="N135" s="18"/>
      <c r="O135" s="19" t="str">
        <f t="shared" ref="O135:O198" si="27">IF(B135="","",IF(J135="Income",M135,0))</f>
        <v/>
      </c>
      <c r="P135" s="19" t="str">
        <f t="shared" ref="P135:P198" si="28">IF(B135="","",IF(J135="Expense",M135*N135,0))</f>
        <v/>
      </c>
      <c r="Q135" s="19" t="str">
        <f t="shared" ref="Q135:Q198" si="29">IF(B135="","",IF(J135="Expense",M135*(1-N135),IF(J135="Private",M135,0)))</f>
        <v/>
      </c>
      <c r="R135" s="19" t="str">
        <f t="shared" ref="R135:R198" si="30">IF(B135="","",IF(J135="Finance Cost",M135,0))</f>
        <v/>
      </c>
      <c r="S135" s="19" t="str">
        <f t="shared" ref="S135:S198" si="31">IF(B135="","",IF(J135="Capital",M135,0))</f>
        <v/>
      </c>
      <c r="T135" s="19" t="str">
        <f t="shared" ref="T135:T198" si="32">IF(B135="","",IF(J135="Mortgage Principal",M135,0))</f>
        <v/>
      </c>
      <c r="U135" s="19" t="str">
        <f t="shared" ref="U135:U198" si="33">IF(B135="","",IF(J135="Deposit",M135,0))</f>
        <v/>
      </c>
      <c r="V135" s="19" t="str">
        <f t="shared" ref="V135:V198" si="34">IF(B135="","",IF(OR(J135="Owner Funding",J135="Drawings"),M135,0))</f>
        <v/>
      </c>
      <c r="W135" s="19" t="str">
        <f t="shared" ref="W135:W198" si="35">IF(B135="","",IF(J135="Transfer",M135,0))</f>
        <v/>
      </c>
      <c r="X135" s="17"/>
      <c r="Y135" s="23"/>
      <c r="Z135" s="23"/>
      <c r="AA135" s="26"/>
      <c r="AB135" s="24" t="str">
        <f>IF(B135="","",IF(OR(J135="Owner Funding",J135="Drawings",J135="Transfer",J135="Private"),IF(E135="","OK",IF(COUNTIF('01_Setup'!$B$23:$B$32,E135)=1,"OK","Unknown property")),IF(COUNTIF('01_Setup'!$B$23:$B$32,E135)=1,"OK","Unknown property")))</f>
        <v/>
      </c>
      <c r="AC135" s="24" t="str">
        <f t="shared" ref="AC135:AC198" si="36">IF(B135="","",IF(H135="","Missing document ref","OK"))</f>
        <v/>
      </c>
      <c r="AD135" s="24" t="str">
        <f t="shared" ref="AD135:AD198" si="37">IF(B135="","",IF(COUNTIFS($B$7:$B$756,B135,$E$7:$E$756,E135,$F$7:$F$756,F135,$M$7:$M$756,M135)&gt;1,"Possible duplicate","OK"))</f>
        <v/>
      </c>
      <c r="AE135" s="24" t="str">
        <f t="shared" ref="AE135:AE198" si="38">IF(B135="","",IF(AND(AB135="OK",AC135="OK",AD135="OK",Y135="Yes",Z135="Reviewed"),"Ready","Review"))</f>
        <v/>
      </c>
    </row>
    <row r="136" spans="1:31">
      <c r="A136" s="20" t="str">
        <f t="shared" si="26"/>
        <v/>
      </c>
      <c r="B136" s="21"/>
      <c r="C136" s="20" t="str">
        <f>IF(B136="","",IF(AND(B136&gt;='01_Setup'!$B$7,B136&lt;='01_Setup'!$B$8),'01_Setup'!$B$6,"Outside selected year"))</f>
        <v/>
      </c>
      <c r="D136" s="20" t="str">
        <f>IF(B136="","",IF(B136&lt;'01_Setup'!$B$7,"",IF(B136&lt;=DATE('01_Setup'!$B$5,7,5),"Q1",IF(B136&lt;=DATE('01_Setup'!$B$5,10,5),"Q2",IF(B136&lt;=DATE('01_Setup'!$B$5+1,1,5),"Q3",IF(B136&lt;='01_Setup'!$B$8,"Q4",""))))))</f>
        <v/>
      </c>
      <c r="E136" s="22"/>
      <c r="F136" s="25"/>
      <c r="G136" s="25"/>
      <c r="H136" s="22"/>
      <c r="I136" s="22"/>
      <c r="J136" s="22"/>
      <c r="K136" s="22"/>
      <c r="L136" s="22"/>
      <c r="M136" s="17"/>
      <c r="N136" s="18"/>
      <c r="O136" s="19" t="str">
        <f t="shared" si="27"/>
        <v/>
      </c>
      <c r="P136" s="19" t="str">
        <f t="shared" si="28"/>
        <v/>
      </c>
      <c r="Q136" s="19" t="str">
        <f t="shared" si="29"/>
        <v/>
      </c>
      <c r="R136" s="19" t="str">
        <f t="shared" si="30"/>
        <v/>
      </c>
      <c r="S136" s="19" t="str">
        <f t="shared" si="31"/>
        <v/>
      </c>
      <c r="T136" s="19" t="str">
        <f t="shared" si="32"/>
        <v/>
      </c>
      <c r="U136" s="19" t="str">
        <f t="shared" si="33"/>
        <v/>
      </c>
      <c r="V136" s="19" t="str">
        <f t="shared" si="34"/>
        <v/>
      </c>
      <c r="W136" s="19" t="str">
        <f t="shared" si="35"/>
        <v/>
      </c>
      <c r="X136" s="17"/>
      <c r="Y136" s="23"/>
      <c r="Z136" s="23"/>
      <c r="AA136" s="26"/>
      <c r="AB136" s="24" t="str">
        <f>IF(B136="","",IF(OR(J136="Owner Funding",J136="Drawings",J136="Transfer",J136="Private"),IF(E136="","OK",IF(COUNTIF('01_Setup'!$B$23:$B$32,E136)=1,"OK","Unknown property")),IF(COUNTIF('01_Setup'!$B$23:$B$32,E136)=1,"OK","Unknown property")))</f>
        <v/>
      </c>
      <c r="AC136" s="24" t="str">
        <f t="shared" si="36"/>
        <v/>
      </c>
      <c r="AD136" s="24" t="str">
        <f t="shared" si="37"/>
        <v/>
      </c>
      <c r="AE136" s="24" t="str">
        <f t="shared" si="38"/>
        <v/>
      </c>
    </row>
    <row r="137" spans="1:31">
      <c r="A137" s="20" t="str">
        <f t="shared" si="26"/>
        <v/>
      </c>
      <c r="B137" s="21"/>
      <c r="C137" s="20" t="str">
        <f>IF(B137="","",IF(AND(B137&gt;='01_Setup'!$B$7,B137&lt;='01_Setup'!$B$8),'01_Setup'!$B$6,"Outside selected year"))</f>
        <v/>
      </c>
      <c r="D137" s="20" t="str">
        <f>IF(B137="","",IF(B137&lt;'01_Setup'!$B$7,"",IF(B137&lt;=DATE('01_Setup'!$B$5,7,5),"Q1",IF(B137&lt;=DATE('01_Setup'!$B$5,10,5),"Q2",IF(B137&lt;=DATE('01_Setup'!$B$5+1,1,5),"Q3",IF(B137&lt;='01_Setup'!$B$8,"Q4",""))))))</f>
        <v/>
      </c>
      <c r="E137" s="22"/>
      <c r="F137" s="25"/>
      <c r="G137" s="25"/>
      <c r="H137" s="22"/>
      <c r="I137" s="22"/>
      <c r="J137" s="22"/>
      <c r="K137" s="22"/>
      <c r="L137" s="22"/>
      <c r="M137" s="17"/>
      <c r="N137" s="18"/>
      <c r="O137" s="19" t="str">
        <f t="shared" si="27"/>
        <v/>
      </c>
      <c r="P137" s="19" t="str">
        <f t="shared" si="28"/>
        <v/>
      </c>
      <c r="Q137" s="19" t="str">
        <f t="shared" si="29"/>
        <v/>
      </c>
      <c r="R137" s="19" t="str">
        <f t="shared" si="30"/>
        <v/>
      </c>
      <c r="S137" s="19" t="str">
        <f t="shared" si="31"/>
        <v/>
      </c>
      <c r="T137" s="19" t="str">
        <f t="shared" si="32"/>
        <v/>
      </c>
      <c r="U137" s="19" t="str">
        <f t="shared" si="33"/>
        <v/>
      </c>
      <c r="V137" s="19" t="str">
        <f t="shared" si="34"/>
        <v/>
      </c>
      <c r="W137" s="19" t="str">
        <f t="shared" si="35"/>
        <v/>
      </c>
      <c r="X137" s="17"/>
      <c r="Y137" s="23"/>
      <c r="Z137" s="23"/>
      <c r="AA137" s="26"/>
      <c r="AB137" s="24" t="str">
        <f>IF(B137="","",IF(OR(J137="Owner Funding",J137="Drawings",J137="Transfer",J137="Private"),IF(E137="","OK",IF(COUNTIF('01_Setup'!$B$23:$B$32,E137)=1,"OK","Unknown property")),IF(COUNTIF('01_Setup'!$B$23:$B$32,E137)=1,"OK","Unknown property")))</f>
        <v/>
      </c>
      <c r="AC137" s="24" t="str">
        <f t="shared" si="36"/>
        <v/>
      </c>
      <c r="AD137" s="24" t="str">
        <f t="shared" si="37"/>
        <v/>
      </c>
      <c r="AE137" s="24" t="str">
        <f t="shared" si="38"/>
        <v/>
      </c>
    </row>
    <row r="138" spans="1:31">
      <c r="A138" s="20" t="str">
        <f t="shared" si="26"/>
        <v/>
      </c>
      <c r="B138" s="21"/>
      <c r="C138" s="20" t="str">
        <f>IF(B138="","",IF(AND(B138&gt;='01_Setup'!$B$7,B138&lt;='01_Setup'!$B$8),'01_Setup'!$B$6,"Outside selected year"))</f>
        <v/>
      </c>
      <c r="D138" s="20" t="str">
        <f>IF(B138="","",IF(B138&lt;'01_Setup'!$B$7,"",IF(B138&lt;=DATE('01_Setup'!$B$5,7,5),"Q1",IF(B138&lt;=DATE('01_Setup'!$B$5,10,5),"Q2",IF(B138&lt;=DATE('01_Setup'!$B$5+1,1,5),"Q3",IF(B138&lt;='01_Setup'!$B$8,"Q4",""))))))</f>
        <v/>
      </c>
      <c r="E138" s="22"/>
      <c r="F138" s="25"/>
      <c r="G138" s="25"/>
      <c r="H138" s="22"/>
      <c r="I138" s="22"/>
      <c r="J138" s="22"/>
      <c r="K138" s="22"/>
      <c r="L138" s="22"/>
      <c r="M138" s="17"/>
      <c r="N138" s="18"/>
      <c r="O138" s="19" t="str">
        <f t="shared" si="27"/>
        <v/>
      </c>
      <c r="P138" s="19" t="str">
        <f t="shared" si="28"/>
        <v/>
      </c>
      <c r="Q138" s="19" t="str">
        <f t="shared" si="29"/>
        <v/>
      </c>
      <c r="R138" s="19" t="str">
        <f t="shared" si="30"/>
        <v/>
      </c>
      <c r="S138" s="19" t="str">
        <f t="shared" si="31"/>
        <v/>
      </c>
      <c r="T138" s="19" t="str">
        <f t="shared" si="32"/>
        <v/>
      </c>
      <c r="U138" s="19" t="str">
        <f t="shared" si="33"/>
        <v/>
      </c>
      <c r="V138" s="19" t="str">
        <f t="shared" si="34"/>
        <v/>
      </c>
      <c r="W138" s="19" t="str">
        <f t="shared" si="35"/>
        <v/>
      </c>
      <c r="X138" s="17"/>
      <c r="Y138" s="23"/>
      <c r="Z138" s="23"/>
      <c r="AA138" s="26"/>
      <c r="AB138" s="24" t="str">
        <f>IF(B138="","",IF(OR(J138="Owner Funding",J138="Drawings",J138="Transfer",J138="Private"),IF(E138="","OK",IF(COUNTIF('01_Setup'!$B$23:$B$32,E138)=1,"OK","Unknown property")),IF(COUNTIF('01_Setup'!$B$23:$B$32,E138)=1,"OK","Unknown property")))</f>
        <v/>
      </c>
      <c r="AC138" s="24" t="str">
        <f t="shared" si="36"/>
        <v/>
      </c>
      <c r="AD138" s="24" t="str">
        <f t="shared" si="37"/>
        <v/>
      </c>
      <c r="AE138" s="24" t="str">
        <f t="shared" si="38"/>
        <v/>
      </c>
    </row>
    <row r="139" spans="1:31">
      <c r="A139" s="20" t="str">
        <f t="shared" si="26"/>
        <v/>
      </c>
      <c r="B139" s="21"/>
      <c r="C139" s="20" t="str">
        <f>IF(B139="","",IF(AND(B139&gt;='01_Setup'!$B$7,B139&lt;='01_Setup'!$B$8),'01_Setup'!$B$6,"Outside selected year"))</f>
        <v/>
      </c>
      <c r="D139" s="20" t="str">
        <f>IF(B139="","",IF(B139&lt;'01_Setup'!$B$7,"",IF(B139&lt;=DATE('01_Setup'!$B$5,7,5),"Q1",IF(B139&lt;=DATE('01_Setup'!$B$5,10,5),"Q2",IF(B139&lt;=DATE('01_Setup'!$B$5+1,1,5),"Q3",IF(B139&lt;='01_Setup'!$B$8,"Q4",""))))))</f>
        <v/>
      </c>
      <c r="E139" s="22"/>
      <c r="F139" s="25"/>
      <c r="G139" s="25"/>
      <c r="H139" s="22"/>
      <c r="I139" s="22"/>
      <c r="J139" s="22"/>
      <c r="K139" s="22"/>
      <c r="L139" s="22"/>
      <c r="M139" s="17"/>
      <c r="N139" s="18"/>
      <c r="O139" s="19" t="str">
        <f t="shared" si="27"/>
        <v/>
      </c>
      <c r="P139" s="19" t="str">
        <f t="shared" si="28"/>
        <v/>
      </c>
      <c r="Q139" s="19" t="str">
        <f t="shared" si="29"/>
        <v/>
      </c>
      <c r="R139" s="19" t="str">
        <f t="shared" si="30"/>
        <v/>
      </c>
      <c r="S139" s="19" t="str">
        <f t="shared" si="31"/>
        <v/>
      </c>
      <c r="T139" s="19" t="str">
        <f t="shared" si="32"/>
        <v/>
      </c>
      <c r="U139" s="19" t="str">
        <f t="shared" si="33"/>
        <v/>
      </c>
      <c r="V139" s="19" t="str">
        <f t="shared" si="34"/>
        <v/>
      </c>
      <c r="W139" s="19" t="str">
        <f t="shared" si="35"/>
        <v/>
      </c>
      <c r="X139" s="17"/>
      <c r="Y139" s="23"/>
      <c r="Z139" s="23"/>
      <c r="AA139" s="26"/>
      <c r="AB139" s="24" t="str">
        <f>IF(B139="","",IF(OR(J139="Owner Funding",J139="Drawings",J139="Transfer",J139="Private"),IF(E139="","OK",IF(COUNTIF('01_Setup'!$B$23:$B$32,E139)=1,"OK","Unknown property")),IF(COUNTIF('01_Setup'!$B$23:$B$32,E139)=1,"OK","Unknown property")))</f>
        <v/>
      </c>
      <c r="AC139" s="24" t="str">
        <f t="shared" si="36"/>
        <v/>
      </c>
      <c r="AD139" s="24" t="str">
        <f t="shared" si="37"/>
        <v/>
      </c>
      <c r="AE139" s="24" t="str">
        <f t="shared" si="38"/>
        <v/>
      </c>
    </row>
    <row r="140" spans="1:31">
      <c r="A140" s="20" t="str">
        <f t="shared" si="26"/>
        <v/>
      </c>
      <c r="B140" s="21"/>
      <c r="C140" s="20" t="str">
        <f>IF(B140="","",IF(AND(B140&gt;='01_Setup'!$B$7,B140&lt;='01_Setup'!$B$8),'01_Setup'!$B$6,"Outside selected year"))</f>
        <v/>
      </c>
      <c r="D140" s="20" t="str">
        <f>IF(B140="","",IF(B140&lt;'01_Setup'!$B$7,"",IF(B140&lt;=DATE('01_Setup'!$B$5,7,5),"Q1",IF(B140&lt;=DATE('01_Setup'!$B$5,10,5),"Q2",IF(B140&lt;=DATE('01_Setup'!$B$5+1,1,5),"Q3",IF(B140&lt;='01_Setup'!$B$8,"Q4",""))))))</f>
        <v/>
      </c>
      <c r="E140" s="22"/>
      <c r="F140" s="25"/>
      <c r="G140" s="25"/>
      <c r="H140" s="22"/>
      <c r="I140" s="22"/>
      <c r="J140" s="22"/>
      <c r="K140" s="22"/>
      <c r="L140" s="22"/>
      <c r="M140" s="17"/>
      <c r="N140" s="18"/>
      <c r="O140" s="19" t="str">
        <f t="shared" si="27"/>
        <v/>
      </c>
      <c r="P140" s="19" t="str">
        <f t="shared" si="28"/>
        <v/>
      </c>
      <c r="Q140" s="19" t="str">
        <f t="shared" si="29"/>
        <v/>
      </c>
      <c r="R140" s="19" t="str">
        <f t="shared" si="30"/>
        <v/>
      </c>
      <c r="S140" s="19" t="str">
        <f t="shared" si="31"/>
        <v/>
      </c>
      <c r="T140" s="19" t="str">
        <f t="shared" si="32"/>
        <v/>
      </c>
      <c r="U140" s="19" t="str">
        <f t="shared" si="33"/>
        <v/>
      </c>
      <c r="V140" s="19" t="str">
        <f t="shared" si="34"/>
        <v/>
      </c>
      <c r="W140" s="19" t="str">
        <f t="shared" si="35"/>
        <v/>
      </c>
      <c r="X140" s="17"/>
      <c r="Y140" s="23"/>
      <c r="Z140" s="23"/>
      <c r="AA140" s="26"/>
      <c r="AB140" s="24" t="str">
        <f>IF(B140="","",IF(OR(J140="Owner Funding",J140="Drawings",J140="Transfer",J140="Private"),IF(E140="","OK",IF(COUNTIF('01_Setup'!$B$23:$B$32,E140)=1,"OK","Unknown property")),IF(COUNTIF('01_Setup'!$B$23:$B$32,E140)=1,"OK","Unknown property")))</f>
        <v/>
      </c>
      <c r="AC140" s="24" t="str">
        <f t="shared" si="36"/>
        <v/>
      </c>
      <c r="AD140" s="24" t="str">
        <f t="shared" si="37"/>
        <v/>
      </c>
      <c r="AE140" s="24" t="str">
        <f t="shared" si="38"/>
        <v/>
      </c>
    </row>
    <row r="141" spans="1:31">
      <c r="A141" s="20" t="str">
        <f t="shared" si="26"/>
        <v/>
      </c>
      <c r="B141" s="21"/>
      <c r="C141" s="20" t="str">
        <f>IF(B141="","",IF(AND(B141&gt;='01_Setup'!$B$7,B141&lt;='01_Setup'!$B$8),'01_Setup'!$B$6,"Outside selected year"))</f>
        <v/>
      </c>
      <c r="D141" s="20" t="str">
        <f>IF(B141="","",IF(B141&lt;'01_Setup'!$B$7,"",IF(B141&lt;=DATE('01_Setup'!$B$5,7,5),"Q1",IF(B141&lt;=DATE('01_Setup'!$B$5,10,5),"Q2",IF(B141&lt;=DATE('01_Setup'!$B$5+1,1,5),"Q3",IF(B141&lt;='01_Setup'!$B$8,"Q4",""))))))</f>
        <v/>
      </c>
      <c r="E141" s="22"/>
      <c r="F141" s="25"/>
      <c r="G141" s="25"/>
      <c r="H141" s="22"/>
      <c r="I141" s="22"/>
      <c r="J141" s="22"/>
      <c r="K141" s="22"/>
      <c r="L141" s="22"/>
      <c r="M141" s="17"/>
      <c r="N141" s="18"/>
      <c r="O141" s="19" t="str">
        <f t="shared" si="27"/>
        <v/>
      </c>
      <c r="P141" s="19" t="str">
        <f t="shared" si="28"/>
        <v/>
      </c>
      <c r="Q141" s="19" t="str">
        <f t="shared" si="29"/>
        <v/>
      </c>
      <c r="R141" s="19" t="str">
        <f t="shared" si="30"/>
        <v/>
      </c>
      <c r="S141" s="19" t="str">
        <f t="shared" si="31"/>
        <v/>
      </c>
      <c r="T141" s="19" t="str">
        <f t="shared" si="32"/>
        <v/>
      </c>
      <c r="U141" s="19" t="str">
        <f t="shared" si="33"/>
        <v/>
      </c>
      <c r="V141" s="19" t="str">
        <f t="shared" si="34"/>
        <v/>
      </c>
      <c r="W141" s="19" t="str">
        <f t="shared" si="35"/>
        <v/>
      </c>
      <c r="X141" s="17"/>
      <c r="Y141" s="23"/>
      <c r="Z141" s="23"/>
      <c r="AA141" s="26"/>
      <c r="AB141" s="24" t="str">
        <f>IF(B141="","",IF(OR(J141="Owner Funding",J141="Drawings",J141="Transfer",J141="Private"),IF(E141="","OK",IF(COUNTIF('01_Setup'!$B$23:$B$32,E141)=1,"OK","Unknown property")),IF(COUNTIF('01_Setup'!$B$23:$B$32,E141)=1,"OK","Unknown property")))</f>
        <v/>
      </c>
      <c r="AC141" s="24" t="str">
        <f t="shared" si="36"/>
        <v/>
      </c>
      <c r="AD141" s="24" t="str">
        <f t="shared" si="37"/>
        <v/>
      </c>
      <c r="AE141" s="24" t="str">
        <f t="shared" si="38"/>
        <v/>
      </c>
    </row>
    <row r="142" spans="1:31">
      <c r="A142" s="20" t="str">
        <f t="shared" si="26"/>
        <v/>
      </c>
      <c r="B142" s="21"/>
      <c r="C142" s="20" t="str">
        <f>IF(B142="","",IF(AND(B142&gt;='01_Setup'!$B$7,B142&lt;='01_Setup'!$B$8),'01_Setup'!$B$6,"Outside selected year"))</f>
        <v/>
      </c>
      <c r="D142" s="20" t="str">
        <f>IF(B142="","",IF(B142&lt;'01_Setup'!$B$7,"",IF(B142&lt;=DATE('01_Setup'!$B$5,7,5),"Q1",IF(B142&lt;=DATE('01_Setup'!$B$5,10,5),"Q2",IF(B142&lt;=DATE('01_Setup'!$B$5+1,1,5),"Q3",IF(B142&lt;='01_Setup'!$B$8,"Q4",""))))))</f>
        <v/>
      </c>
      <c r="E142" s="22"/>
      <c r="F142" s="25"/>
      <c r="G142" s="25"/>
      <c r="H142" s="22"/>
      <c r="I142" s="22"/>
      <c r="J142" s="22"/>
      <c r="K142" s="22"/>
      <c r="L142" s="22"/>
      <c r="M142" s="17"/>
      <c r="N142" s="18"/>
      <c r="O142" s="19" t="str">
        <f t="shared" si="27"/>
        <v/>
      </c>
      <c r="P142" s="19" t="str">
        <f t="shared" si="28"/>
        <v/>
      </c>
      <c r="Q142" s="19" t="str">
        <f t="shared" si="29"/>
        <v/>
      </c>
      <c r="R142" s="19" t="str">
        <f t="shared" si="30"/>
        <v/>
      </c>
      <c r="S142" s="19" t="str">
        <f t="shared" si="31"/>
        <v/>
      </c>
      <c r="T142" s="19" t="str">
        <f t="shared" si="32"/>
        <v/>
      </c>
      <c r="U142" s="19" t="str">
        <f t="shared" si="33"/>
        <v/>
      </c>
      <c r="V142" s="19" t="str">
        <f t="shared" si="34"/>
        <v/>
      </c>
      <c r="W142" s="19" t="str">
        <f t="shared" si="35"/>
        <v/>
      </c>
      <c r="X142" s="17"/>
      <c r="Y142" s="23"/>
      <c r="Z142" s="23"/>
      <c r="AA142" s="26"/>
      <c r="AB142" s="24" t="str">
        <f>IF(B142="","",IF(OR(J142="Owner Funding",J142="Drawings",J142="Transfer",J142="Private"),IF(E142="","OK",IF(COUNTIF('01_Setup'!$B$23:$B$32,E142)=1,"OK","Unknown property")),IF(COUNTIF('01_Setup'!$B$23:$B$32,E142)=1,"OK","Unknown property")))</f>
        <v/>
      </c>
      <c r="AC142" s="24" t="str">
        <f t="shared" si="36"/>
        <v/>
      </c>
      <c r="AD142" s="24" t="str">
        <f t="shared" si="37"/>
        <v/>
      </c>
      <c r="AE142" s="24" t="str">
        <f t="shared" si="38"/>
        <v/>
      </c>
    </row>
    <row r="143" spans="1:31">
      <c r="A143" s="20" t="str">
        <f t="shared" si="26"/>
        <v/>
      </c>
      <c r="B143" s="21"/>
      <c r="C143" s="20" t="str">
        <f>IF(B143="","",IF(AND(B143&gt;='01_Setup'!$B$7,B143&lt;='01_Setup'!$B$8),'01_Setup'!$B$6,"Outside selected year"))</f>
        <v/>
      </c>
      <c r="D143" s="20" t="str">
        <f>IF(B143="","",IF(B143&lt;'01_Setup'!$B$7,"",IF(B143&lt;=DATE('01_Setup'!$B$5,7,5),"Q1",IF(B143&lt;=DATE('01_Setup'!$B$5,10,5),"Q2",IF(B143&lt;=DATE('01_Setup'!$B$5+1,1,5),"Q3",IF(B143&lt;='01_Setup'!$B$8,"Q4",""))))))</f>
        <v/>
      </c>
      <c r="E143" s="22"/>
      <c r="F143" s="25"/>
      <c r="G143" s="25"/>
      <c r="H143" s="22"/>
      <c r="I143" s="22"/>
      <c r="J143" s="22"/>
      <c r="K143" s="22"/>
      <c r="L143" s="22"/>
      <c r="M143" s="17"/>
      <c r="N143" s="18"/>
      <c r="O143" s="19" t="str">
        <f t="shared" si="27"/>
        <v/>
      </c>
      <c r="P143" s="19" t="str">
        <f t="shared" si="28"/>
        <v/>
      </c>
      <c r="Q143" s="19" t="str">
        <f t="shared" si="29"/>
        <v/>
      </c>
      <c r="R143" s="19" t="str">
        <f t="shared" si="30"/>
        <v/>
      </c>
      <c r="S143" s="19" t="str">
        <f t="shared" si="31"/>
        <v/>
      </c>
      <c r="T143" s="19" t="str">
        <f t="shared" si="32"/>
        <v/>
      </c>
      <c r="U143" s="19" t="str">
        <f t="shared" si="33"/>
        <v/>
      </c>
      <c r="V143" s="19" t="str">
        <f t="shared" si="34"/>
        <v/>
      </c>
      <c r="W143" s="19" t="str">
        <f t="shared" si="35"/>
        <v/>
      </c>
      <c r="X143" s="17"/>
      <c r="Y143" s="23"/>
      <c r="Z143" s="23"/>
      <c r="AA143" s="26"/>
      <c r="AB143" s="24" t="str">
        <f>IF(B143="","",IF(OR(J143="Owner Funding",J143="Drawings",J143="Transfer",J143="Private"),IF(E143="","OK",IF(COUNTIF('01_Setup'!$B$23:$B$32,E143)=1,"OK","Unknown property")),IF(COUNTIF('01_Setup'!$B$23:$B$32,E143)=1,"OK","Unknown property")))</f>
        <v/>
      </c>
      <c r="AC143" s="24" t="str">
        <f t="shared" si="36"/>
        <v/>
      </c>
      <c r="AD143" s="24" t="str">
        <f t="shared" si="37"/>
        <v/>
      </c>
      <c r="AE143" s="24" t="str">
        <f t="shared" si="38"/>
        <v/>
      </c>
    </row>
    <row r="144" spans="1:31">
      <c r="A144" s="20" t="str">
        <f t="shared" si="26"/>
        <v/>
      </c>
      <c r="B144" s="21"/>
      <c r="C144" s="20" t="str">
        <f>IF(B144="","",IF(AND(B144&gt;='01_Setup'!$B$7,B144&lt;='01_Setup'!$B$8),'01_Setup'!$B$6,"Outside selected year"))</f>
        <v/>
      </c>
      <c r="D144" s="20" t="str">
        <f>IF(B144="","",IF(B144&lt;'01_Setup'!$B$7,"",IF(B144&lt;=DATE('01_Setup'!$B$5,7,5),"Q1",IF(B144&lt;=DATE('01_Setup'!$B$5,10,5),"Q2",IF(B144&lt;=DATE('01_Setup'!$B$5+1,1,5),"Q3",IF(B144&lt;='01_Setup'!$B$8,"Q4",""))))))</f>
        <v/>
      </c>
      <c r="E144" s="22"/>
      <c r="F144" s="25"/>
      <c r="G144" s="25"/>
      <c r="H144" s="22"/>
      <c r="I144" s="22"/>
      <c r="J144" s="22"/>
      <c r="K144" s="22"/>
      <c r="L144" s="22"/>
      <c r="M144" s="17"/>
      <c r="N144" s="18"/>
      <c r="O144" s="19" t="str">
        <f t="shared" si="27"/>
        <v/>
      </c>
      <c r="P144" s="19" t="str">
        <f t="shared" si="28"/>
        <v/>
      </c>
      <c r="Q144" s="19" t="str">
        <f t="shared" si="29"/>
        <v/>
      </c>
      <c r="R144" s="19" t="str">
        <f t="shared" si="30"/>
        <v/>
      </c>
      <c r="S144" s="19" t="str">
        <f t="shared" si="31"/>
        <v/>
      </c>
      <c r="T144" s="19" t="str">
        <f t="shared" si="32"/>
        <v/>
      </c>
      <c r="U144" s="19" t="str">
        <f t="shared" si="33"/>
        <v/>
      </c>
      <c r="V144" s="19" t="str">
        <f t="shared" si="34"/>
        <v/>
      </c>
      <c r="W144" s="19" t="str">
        <f t="shared" si="35"/>
        <v/>
      </c>
      <c r="X144" s="17"/>
      <c r="Y144" s="23"/>
      <c r="Z144" s="23"/>
      <c r="AA144" s="26"/>
      <c r="AB144" s="24" t="str">
        <f>IF(B144="","",IF(OR(J144="Owner Funding",J144="Drawings",J144="Transfer",J144="Private"),IF(E144="","OK",IF(COUNTIF('01_Setup'!$B$23:$B$32,E144)=1,"OK","Unknown property")),IF(COUNTIF('01_Setup'!$B$23:$B$32,E144)=1,"OK","Unknown property")))</f>
        <v/>
      </c>
      <c r="AC144" s="24" t="str">
        <f t="shared" si="36"/>
        <v/>
      </c>
      <c r="AD144" s="24" t="str">
        <f t="shared" si="37"/>
        <v/>
      </c>
      <c r="AE144" s="24" t="str">
        <f t="shared" si="38"/>
        <v/>
      </c>
    </row>
    <row r="145" spans="1:31">
      <c r="A145" s="20" t="str">
        <f t="shared" si="26"/>
        <v/>
      </c>
      <c r="B145" s="21"/>
      <c r="C145" s="20" t="str">
        <f>IF(B145="","",IF(AND(B145&gt;='01_Setup'!$B$7,B145&lt;='01_Setup'!$B$8),'01_Setup'!$B$6,"Outside selected year"))</f>
        <v/>
      </c>
      <c r="D145" s="20" t="str">
        <f>IF(B145="","",IF(B145&lt;'01_Setup'!$B$7,"",IF(B145&lt;=DATE('01_Setup'!$B$5,7,5),"Q1",IF(B145&lt;=DATE('01_Setup'!$B$5,10,5),"Q2",IF(B145&lt;=DATE('01_Setup'!$B$5+1,1,5),"Q3",IF(B145&lt;='01_Setup'!$B$8,"Q4",""))))))</f>
        <v/>
      </c>
      <c r="E145" s="22"/>
      <c r="F145" s="25"/>
      <c r="G145" s="25"/>
      <c r="H145" s="22"/>
      <c r="I145" s="22"/>
      <c r="J145" s="22"/>
      <c r="K145" s="22"/>
      <c r="L145" s="22"/>
      <c r="M145" s="17"/>
      <c r="N145" s="18"/>
      <c r="O145" s="19" t="str">
        <f t="shared" si="27"/>
        <v/>
      </c>
      <c r="P145" s="19" t="str">
        <f t="shared" si="28"/>
        <v/>
      </c>
      <c r="Q145" s="19" t="str">
        <f t="shared" si="29"/>
        <v/>
      </c>
      <c r="R145" s="19" t="str">
        <f t="shared" si="30"/>
        <v/>
      </c>
      <c r="S145" s="19" t="str">
        <f t="shared" si="31"/>
        <v/>
      </c>
      <c r="T145" s="19" t="str">
        <f t="shared" si="32"/>
        <v/>
      </c>
      <c r="U145" s="19" t="str">
        <f t="shared" si="33"/>
        <v/>
      </c>
      <c r="V145" s="19" t="str">
        <f t="shared" si="34"/>
        <v/>
      </c>
      <c r="W145" s="19" t="str">
        <f t="shared" si="35"/>
        <v/>
      </c>
      <c r="X145" s="17"/>
      <c r="Y145" s="23"/>
      <c r="Z145" s="23"/>
      <c r="AA145" s="26"/>
      <c r="AB145" s="24" t="str">
        <f>IF(B145="","",IF(OR(J145="Owner Funding",J145="Drawings",J145="Transfer",J145="Private"),IF(E145="","OK",IF(COUNTIF('01_Setup'!$B$23:$B$32,E145)=1,"OK","Unknown property")),IF(COUNTIF('01_Setup'!$B$23:$B$32,E145)=1,"OK","Unknown property")))</f>
        <v/>
      </c>
      <c r="AC145" s="24" t="str">
        <f t="shared" si="36"/>
        <v/>
      </c>
      <c r="AD145" s="24" t="str">
        <f t="shared" si="37"/>
        <v/>
      </c>
      <c r="AE145" s="24" t="str">
        <f t="shared" si="38"/>
        <v/>
      </c>
    </row>
    <row r="146" spans="1:31">
      <c r="A146" s="20" t="str">
        <f t="shared" si="26"/>
        <v/>
      </c>
      <c r="B146" s="21"/>
      <c r="C146" s="20" t="str">
        <f>IF(B146="","",IF(AND(B146&gt;='01_Setup'!$B$7,B146&lt;='01_Setup'!$B$8),'01_Setup'!$B$6,"Outside selected year"))</f>
        <v/>
      </c>
      <c r="D146" s="20" t="str">
        <f>IF(B146="","",IF(B146&lt;'01_Setup'!$B$7,"",IF(B146&lt;=DATE('01_Setup'!$B$5,7,5),"Q1",IF(B146&lt;=DATE('01_Setup'!$B$5,10,5),"Q2",IF(B146&lt;=DATE('01_Setup'!$B$5+1,1,5),"Q3",IF(B146&lt;='01_Setup'!$B$8,"Q4",""))))))</f>
        <v/>
      </c>
      <c r="E146" s="22"/>
      <c r="F146" s="25"/>
      <c r="G146" s="25"/>
      <c r="H146" s="22"/>
      <c r="I146" s="22"/>
      <c r="J146" s="22"/>
      <c r="K146" s="22"/>
      <c r="L146" s="22"/>
      <c r="M146" s="17"/>
      <c r="N146" s="18"/>
      <c r="O146" s="19" t="str">
        <f t="shared" si="27"/>
        <v/>
      </c>
      <c r="P146" s="19" t="str">
        <f t="shared" si="28"/>
        <v/>
      </c>
      <c r="Q146" s="19" t="str">
        <f t="shared" si="29"/>
        <v/>
      </c>
      <c r="R146" s="19" t="str">
        <f t="shared" si="30"/>
        <v/>
      </c>
      <c r="S146" s="19" t="str">
        <f t="shared" si="31"/>
        <v/>
      </c>
      <c r="T146" s="19" t="str">
        <f t="shared" si="32"/>
        <v/>
      </c>
      <c r="U146" s="19" t="str">
        <f t="shared" si="33"/>
        <v/>
      </c>
      <c r="V146" s="19" t="str">
        <f t="shared" si="34"/>
        <v/>
      </c>
      <c r="W146" s="19" t="str">
        <f t="shared" si="35"/>
        <v/>
      </c>
      <c r="X146" s="17"/>
      <c r="Y146" s="23"/>
      <c r="Z146" s="23"/>
      <c r="AA146" s="26"/>
      <c r="AB146" s="24" t="str">
        <f>IF(B146="","",IF(OR(J146="Owner Funding",J146="Drawings",J146="Transfer",J146="Private"),IF(E146="","OK",IF(COUNTIF('01_Setup'!$B$23:$B$32,E146)=1,"OK","Unknown property")),IF(COUNTIF('01_Setup'!$B$23:$B$32,E146)=1,"OK","Unknown property")))</f>
        <v/>
      </c>
      <c r="AC146" s="24" t="str">
        <f t="shared" si="36"/>
        <v/>
      </c>
      <c r="AD146" s="24" t="str">
        <f t="shared" si="37"/>
        <v/>
      </c>
      <c r="AE146" s="24" t="str">
        <f t="shared" si="38"/>
        <v/>
      </c>
    </row>
    <row r="147" spans="1:31">
      <c r="A147" s="20" t="str">
        <f t="shared" si="26"/>
        <v/>
      </c>
      <c r="B147" s="21"/>
      <c r="C147" s="20" t="str">
        <f>IF(B147="","",IF(AND(B147&gt;='01_Setup'!$B$7,B147&lt;='01_Setup'!$B$8),'01_Setup'!$B$6,"Outside selected year"))</f>
        <v/>
      </c>
      <c r="D147" s="20" t="str">
        <f>IF(B147="","",IF(B147&lt;'01_Setup'!$B$7,"",IF(B147&lt;=DATE('01_Setup'!$B$5,7,5),"Q1",IF(B147&lt;=DATE('01_Setup'!$B$5,10,5),"Q2",IF(B147&lt;=DATE('01_Setup'!$B$5+1,1,5),"Q3",IF(B147&lt;='01_Setup'!$B$8,"Q4",""))))))</f>
        <v/>
      </c>
      <c r="E147" s="22"/>
      <c r="F147" s="25"/>
      <c r="G147" s="25"/>
      <c r="H147" s="22"/>
      <c r="I147" s="22"/>
      <c r="J147" s="22"/>
      <c r="K147" s="22"/>
      <c r="L147" s="22"/>
      <c r="M147" s="17"/>
      <c r="N147" s="18"/>
      <c r="O147" s="19" t="str">
        <f t="shared" si="27"/>
        <v/>
      </c>
      <c r="P147" s="19" t="str">
        <f t="shared" si="28"/>
        <v/>
      </c>
      <c r="Q147" s="19" t="str">
        <f t="shared" si="29"/>
        <v/>
      </c>
      <c r="R147" s="19" t="str">
        <f t="shared" si="30"/>
        <v/>
      </c>
      <c r="S147" s="19" t="str">
        <f t="shared" si="31"/>
        <v/>
      </c>
      <c r="T147" s="19" t="str">
        <f t="shared" si="32"/>
        <v/>
      </c>
      <c r="U147" s="19" t="str">
        <f t="shared" si="33"/>
        <v/>
      </c>
      <c r="V147" s="19" t="str">
        <f t="shared" si="34"/>
        <v/>
      </c>
      <c r="W147" s="19" t="str">
        <f t="shared" si="35"/>
        <v/>
      </c>
      <c r="X147" s="17"/>
      <c r="Y147" s="23"/>
      <c r="Z147" s="23"/>
      <c r="AA147" s="26"/>
      <c r="AB147" s="24" t="str">
        <f>IF(B147="","",IF(OR(J147="Owner Funding",J147="Drawings",J147="Transfer",J147="Private"),IF(E147="","OK",IF(COUNTIF('01_Setup'!$B$23:$B$32,E147)=1,"OK","Unknown property")),IF(COUNTIF('01_Setup'!$B$23:$B$32,E147)=1,"OK","Unknown property")))</f>
        <v/>
      </c>
      <c r="AC147" s="24" t="str">
        <f t="shared" si="36"/>
        <v/>
      </c>
      <c r="AD147" s="24" t="str">
        <f t="shared" si="37"/>
        <v/>
      </c>
      <c r="AE147" s="24" t="str">
        <f t="shared" si="38"/>
        <v/>
      </c>
    </row>
    <row r="148" spans="1:31">
      <c r="A148" s="20" t="str">
        <f t="shared" si="26"/>
        <v/>
      </c>
      <c r="B148" s="21"/>
      <c r="C148" s="20" t="str">
        <f>IF(B148="","",IF(AND(B148&gt;='01_Setup'!$B$7,B148&lt;='01_Setup'!$B$8),'01_Setup'!$B$6,"Outside selected year"))</f>
        <v/>
      </c>
      <c r="D148" s="20" t="str">
        <f>IF(B148="","",IF(B148&lt;'01_Setup'!$B$7,"",IF(B148&lt;=DATE('01_Setup'!$B$5,7,5),"Q1",IF(B148&lt;=DATE('01_Setup'!$B$5,10,5),"Q2",IF(B148&lt;=DATE('01_Setup'!$B$5+1,1,5),"Q3",IF(B148&lt;='01_Setup'!$B$8,"Q4",""))))))</f>
        <v/>
      </c>
      <c r="E148" s="22"/>
      <c r="F148" s="25"/>
      <c r="G148" s="25"/>
      <c r="H148" s="22"/>
      <c r="I148" s="22"/>
      <c r="J148" s="22"/>
      <c r="K148" s="22"/>
      <c r="L148" s="22"/>
      <c r="M148" s="17"/>
      <c r="N148" s="18"/>
      <c r="O148" s="19" t="str">
        <f t="shared" si="27"/>
        <v/>
      </c>
      <c r="P148" s="19" t="str">
        <f t="shared" si="28"/>
        <v/>
      </c>
      <c r="Q148" s="19" t="str">
        <f t="shared" si="29"/>
        <v/>
      </c>
      <c r="R148" s="19" t="str">
        <f t="shared" si="30"/>
        <v/>
      </c>
      <c r="S148" s="19" t="str">
        <f t="shared" si="31"/>
        <v/>
      </c>
      <c r="T148" s="19" t="str">
        <f t="shared" si="32"/>
        <v/>
      </c>
      <c r="U148" s="19" t="str">
        <f t="shared" si="33"/>
        <v/>
      </c>
      <c r="V148" s="19" t="str">
        <f t="shared" si="34"/>
        <v/>
      </c>
      <c r="W148" s="19" t="str">
        <f t="shared" si="35"/>
        <v/>
      </c>
      <c r="X148" s="17"/>
      <c r="Y148" s="23"/>
      <c r="Z148" s="23"/>
      <c r="AA148" s="26"/>
      <c r="AB148" s="24" t="str">
        <f>IF(B148="","",IF(OR(J148="Owner Funding",J148="Drawings",J148="Transfer",J148="Private"),IF(E148="","OK",IF(COUNTIF('01_Setup'!$B$23:$B$32,E148)=1,"OK","Unknown property")),IF(COUNTIF('01_Setup'!$B$23:$B$32,E148)=1,"OK","Unknown property")))</f>
        <v/>
      </c>
      <c r="AC148" s="24" t="str">
        <f t="shared" si="36"/>
        <v/>
      </c>
      <c r="AD148" s="24" t="str">
        <f t="shared" si="37"/>
        <v/>
      </c>
      <c r="AE148" s="24" t="str">
        <f t="shared" si="38"/>
        <v/>
      </c>
    </row>
    <row r="149" spans="1:31">
      <c r="A149" s="20" t="str">
        <f t="shared" si="26"/>
        <v/>
      </c>
      <c r="B149" s="21"/>
      <c r="C149" s="20" t="str">
        <f>IF(B149="","",IF(AND(B149&gt;='01_Setup'!$B$7,B149&lt;='01_Setup'!$B$8),'01_Setup'!$B$6,"Outside selected year"))</f>
        <v/>
      </c>
      <c r="D149" s="20" t="str">
        <f>IF(B149="","",IF(B149&lt;'01_Setup'!$B$7,"",IF(B149&lt;=DATE('01_Setup'!$B$5,7,5),"Q1",IF(B149&lt;=DATE('01_Setup'!$B$5,10,5),"Q2",IF(B149&lt;=DATE('01_Setup'!$B$5+1,1,5),"Q3",IF(B149&lt;='01_Setup'!$B$8,"Q4",""))))))</f>
        <v/>
      </c>
      <c r="E149" s="22"/>
      <c r="F149" s="25"/>
      <c r="G149" s="25"/>
      <c r="H149" s="22"/>
      <c r="I149" s="22"/>
      <c r="J149" s="22"/>
      <c r="K149" s="22"/>
      <c r="L149" s="22"/>
      <c r="M149" s="17"/>
      <c r="N149" s="18"/>
      <c r="O149" s="19" t="str">
        <f t="shared" si="27"/>
        <v/>
      </c>
      <c r="P149" s="19" t="str">
        <f t="shared" si="28"/>
        <v/>
      </c>
      <c r="Q149" s="19" t="str">
        <f t="shared" si="29"/>
        <v/>
      </c>
      <c r="R149" s="19" t="str">
        <f t="shared" si="30"/>
        <v/>
      </c>
      <c r="S149" s="19" t="str">
        <f t="shared" si="31"/>
        <v/>
      </c>
      <c r="T149" s="19" t="str">
        <f t="shared" si="32"/>
        <v/>
      </c>
      <c r="U149" s="19" t="str">
        <f t="shared" si="33"/>
        <v/>
      </c>
      <c r="V149" s="19" t="str">
        <f t="shared" si="34"/>
        <v/>
      </c>
      <c r="W149" s="19" t="str">
        <f t="shared" si="35"/>
        <v/>
      </c>
      <c r="X149" s="17"/>
      <c r="Y149" s="23"/>
      <c r="Z149" s="23"/>
      <c r="AA149" s="26"/>
      <c r="AB149" s="24" t="str">
        <f>IF(B149="","",IF(OR(J149="Owner Funding",J149="Drawings",J149="Transfer",J149="Private"),IF(E149="","OK",IF(COUNTIF('01_Setup'!$B$23:$B$32,E149)=1,"OK","Unknown property")),IF(COUNTIF('01_Setup'!$B$23:$B$32,E149)=1,"OK","Unknown property")))</f>
        <v/>
      </c>
      <c r="AC149" s="24" t="str">
        <f t="shared" si="36"/>
        <v/>
      </c>
      <c r="AD149" s="24" t="str">
        <f t="shared" si="37"/>
        <v/>
      </c>
      <c r="AE149" s="24" t="str">
        <f t="shared" si="38"/>
        <v/>
      </c>
    </row>
    <row r="150" spans="1:31">
      <c r="A150" s="20" t="str">
        <f t="shared" si="26"/>
        <v/>
      </c>
      <c r="B150" s="21"/>
      <c r="C150" s="20" t="str">
        <f>IF(B150="","",IF(AND(B150&gt;='01_Setup'!$B$7,B150&lt;='01_Setup'!$B$8),'01_Setup'!$B$6,"Outside selected year"))</f>
        <v/>
      </c>
      <c r="D150" s="20" t="str">
        <f>IF(B150="","",IF(B150&lt;'01_Setup'!$B$7,"",IF(B150&lt;=DATE('01_Setup'!$B$5,7,5),"Q1",IF(B150&lt;=DATE('01_Setup'!$B$5,10,5),"Q2",IF(B150&lt;=DATE('01_Setup'!$B$5+1,1,5),"Q3",IF(B150&lt;='01_Setup'!$B$8,"Q4",""))))))</f>
        <v/>
      </c>
      <c r="E150" s="22"/>
      <c r="F150" s="25"/>
      <c r="G150" s="25"/>
      <c r="H150" s="22"/>
      <c r="I150" s="22"/>
      <c r="J150" s="22"/>
      <c r="K150" s="22"/>
      <c r="L150" s="22"/>
      <c r="M150" s="17"/>
      <c r="N150" s="18"/>
      <c r="O150" s="19" t="str">
        <f t="shared" si="27"/>
        <v/>
      </c>
      <c r="P150" s="19" t="str">
        <f t="shared" si="28"/>
        <v/>
      </c>
      <c r="Q150" s="19" t="str">
        <f t="shared" si="29"/>
        <v/>
      </c>
      <c r="R150" s="19" t="str">
        <f t="shared" si="30"/>
        <v/>
      </c>
      <c r="S150" s="19" t="str">
        <f t="shared" si="31"/>
        <v/>
      </c>
      <c r="T150" s="19" t="str">
        <f t="shared" si="32"/>
        <v/>
      </c>
      <c r="U150" s="19" t="str">
        <f t="shared" si="33"/>
        <v/>
      </c>
      <c r="V150" s="19" t="str">
        <f t="shared" si="34"/>
        <v/>
      </c>
      <c r="W150" s="19" t="str">
        <f t="shared" si="35"/>
        <v/>
      </c>
      <c r="X150" s="17"/>
      <c r="Y150" s="23"/>
      <c r="Z150" s="23"/>
      <c r="AA150" s="26"/>
      <c r="AB150" s="24" t="str">
        <f>IF(B150="","",IF(OR(J150="Owner Funding",J150="Drawings",J150="Transfer",J150="Private"),IF(E150="","OK",IF(COUNTIF('01_Setup'!$B$23:$B$32,E150)=1,"OK","Unknown property")),IF(COUNTIF('01_Setup'!$B$23:$B$32,E150)=1,"OK","Unknown property")))</f>
        <v/>
      </c>
      <c r="AC150" s="24" t="str">
        <f t="shared" si="36"/>
        <v/>
      </c>
      <c r="AD150" s="24" t="str">
        <f t="shared" si="37"/>
        <v/>
      </c>
      <c r="AE150" s="24" t="str">
        <f t="shared" si="38"/>
        <v/>
      </c>
    </row>
    <row r="151" spans="1:31">
      <c r="A151" s="20" t="str">
        <f t="shared" si="26"/>
        <v/>
      </c>
      <c r="B151" s="21"/>
      <c r="C151" s="20" t="str">
        <f>IF(B151="","",IF(AND(B151&gt;='01_Setup'!$B$7,B151&lt;='01_Setup'!$B$8),'01_Setup'!$B$6,"Outside selected year"))</f>
        <v/>
      </c>
      <c r="D151" s="20" t="str">
        <f>IF(B151="","",IF(B151&lt;'01_Setup'!$B$7,"",IF(B151&lt;=DATE('01_Setup'!$B$5,7,5),"Q1",IF(B151&lt;=DATE('01_Setup'!$B$5,10,5),"Q2",IF(B151&lt;=DATE('01_Setup'!$B$5+1,1,5),"Q3",IF(B151&lt;='01_Setup'!$B$8,"Q4",""))))))</f>
        <v/>
      </c>
      <c r="E151" s="22"/>
      <c r="F151" s="25"/>
      <c r="G151" s="25"/>
      <c r="H151" s="22"/>
      <c r="I151" s="22"/>
      <c r="J151" s="22"/>
      <c r="K151" s="22"/>
      <c r="L151" s="22"/>
      <c r="M151" s="17"/>
      <c r="N151" s="18"/>
      <c r="O151" s="19" t="str">
        <f t="shared" si="27"/>
        <v/>
      </c>
      <c r="P151" s="19" t="str">
        <f t="shared" si="28"/>
        <v/>
      </c>
      <c r="Q151" s="19" t="str">
        <f t="shared" si="29"/>
        <v/>
      </c>
      <c r="R151" s="19" t="str">
        <f t="shared" si="30"/>
        <v/>
      </c>
      <c r="S151" s="19" t="str">
        <f t="shared" si="31"/>
        <v/>
      </c>
      <c r="T151" s="19" t="str">
        <f t="shared" si="32"/>
        <v/>
      </c>
      <c r="U151" s="19" t="str">
        <f t="shared" si="33"/>
        <v/>
      </c>
      <c r="V151" s="19" t="str">
        <f t="shared" si="34"/>
        <v/>
      </c>
      <c r="W151" s="19" t="str">
        <f t="shared" si="35"/>
        <v/>
      </c>
      <c r="X151" s="17"/>
      <c r="Y151" s="23"/>
      <c r="Z151" s="23"/>
      <c r="AA151" s="26"/>
      <c r="AB151" s="24" t="str">
        <f>IF(B151="","",IF(OR(J151="Owner Funding",J151="Drawings",J151="Transfer",J151="Private"),IF(E151="","OK",IF(COUNTIF('01_Setup'!$B$23:$B$32,E151)=1,"OK","Unknown property")),IF(COUNTIF('01_Setup'!$B$23:$B$32,E151)=1,"OK","Unknown property")))</f>
        <v/>
      </c>
      <c r="AC151" s="24" t="str">
        <f t="shared" si="36"/>
        <v/>
      </c>
      <c r="AD151" s="24" t="str">
        <f t="shared" si="37"/>
        <v/>
      </c>
      <c r="AE151" s="24" t="str">
        <f t="shared" si="38"/>
        <v/>
      </c>
    </row>
    <row r="152" spans="1:31">
      <c r="A152" s="20" t="str">
        <f t="shared" si="26"/>
        <v/>
      </c>
      <c r="B152" s="21"/>
      <c r="C152" s="20" t="str">
        <f>IF(B152="","",IF(AND(B152&gt;='01_Setup'!$B$7,B152&lt;='01_Setup'!$B$8),'01_Setup'!$B$6,"Outside selected year"))</f>
        <v/>
      </c>
      <c r="D152" s="20" t="str">
        <f>IF(B152="","",IF(B152&lt;'01_Setup'!$B$7,"",IF(B152&lt;=DATE('01_Setup'!$B$5,7,5),"Q1",IF(B152&lt;=DATE('01_Setup'!$B$5,10,5),"Q2",IF(B152&lt;=DATE('01_Setup'!$B$5+1,1,5),"Q3",IF(B152&lt;='01_Setup'!$B$8,"Q4",""))))))</f>
        <v/>
      </c>
      <c r="E152" s="22"/>
      <c r="F152" s="25"/>
      <c r="G152" s="25"/>
      <c r="H152" s="22"/>
      <c r="I152" s="22"/>
      <c r="J152" s="22"/>
      <c r="K152" s="22"/>
      <c r="L152" s="22"/>
      <c r="M152" s="17"/>
      <c r="N152" s="18"/>
      <c r="O152" s="19" t="str">
        <f t="shared" si="27"/>
        <v/>
      </c>
      <c r="P152" s="19" t="str">
        <f t="shared" si="28"/>
        <v/>
      </c>
      <c r="Q152" s="19" t="str">
        <f t="shared" si="29"/>
        <v/>
      </c>
      <c r="R152" s="19" t="str">
        <f t="shared" si="30"/>
        <v/>
      </c>
      <c r="S152" s="19" t="str">
        <f t="shared" si="31"/>
        <v/>
      </c>
      <c r="T152" s="19" t="str">
        <f t="shared" si="32"/>
        <v/>
      </c>
      <c r="U152" s="19" t="str">
        <f t="shared" si="33"/>
        <v/>
      </c>
      <c r="V152" s="19" t="str">
        <f t="shared" si="34"/>
        <v/>
      </c>
      <c r="W152" s="19" t="str">
        <f t="shared" si="35"/>
        <v/>
      </c>
      <c r="X152" s="17"/>
      <c r="Y152" s="23"/>
      <c r="Z152" s="23"/>
      <c r="AA152" s="26"/>
      <c r="AB152" s="24" t="str">
        <f>IF(B152="","",IF(OR(J152="Owner Funding",J152="Drawings",J152="Transfer",J152="Private"),IF(E152="","OK",IF(COUNTIF('01_Setup'!$B$23:$B$32,E152)=1,"OK","Unknown property")),IF(COUNTIF('01_Setup'!$B$23:$B$32,E152)=1,"OK","Unknown property")))</f>
        <v/>
      </c>
      <c r="AC152" s="24" t="str">
        <f t="shared" si="36"/>
        <v/>
      </c>
      <c r="AD152" s="24" t="str">
        <f t="shared" si="37"/>
        <v/>
      </c>
      <c r="AE152" s="24" t="str">
        <f t="shared" si="38"/>
        <v/>
      </c>
    </row>
    <row r="153" spans="1:31">
      <c r="A153" s="20" t="str">
        <f t="shared" si="26"/>
        <v/>
      </c>
      <c r="B153" s="21"/>
      <c r="C153" s="20" t="str">
        <f>IF(B153="","",IF(AND(B153&gt;='01_Setup'!$B$7,B153&lt;='01_Setup'!$B$8),'01_Setup'!$B$6,"Outside selected year"))</f>
        <v/>
      </c>
      <c r="D153" s="20" t="str">
        <f>IF(B153="","",IF(B153&lt;'01_Setup'!$B$7,"",IF(B153&lt;=DATE('01_Setup'!$B$5,7,5),"Q1",IF(B153&lt;=DATE('01_Setup'!$B$5,10,5),"Q2",IF(B153&lt;=DATE('01_Setup'!$B$5+1,1,5),"Q3",IF(B153&lt;='01_Setup'!$B$8,"Q4",""))))))</f>
        <v/>
      </c>
      <c r="E153" s="22"/>
      <c r="F153" s="25"/>
      <c r="G153" s="25"/>
      <c r="H153" s="22"/>
      <c r="I153" s="22"/>
      <c r="J153" s="22"/>
      <c r="K153" s="22"/>
      <c r="L153" s="22"/>
      <c r="M153" s="17"/>
      <c r="N153" s="18"/>
      <c r="O153" s="19" t="str">
        <f t="shared" si="27"/>
        <v/>
      </c>
      <c r="P153" s="19" t="str">
        <f t="shared" si="28"/>
        <v/>
      </c>
      <c r="Q153" s="19" t="str">
        <f t="shared" si="29"/>
        <v/>
      </c>
      <c r="R153" s="19" t="str">
        <f t="shared" si="30"/>
        <v/>
      </c>
      <c r="S153" s="19" t="str">
        <f t="shared" si="31"/>
        <v/>
      </c>
      <c r="T153" s="19" t="str">
        <f t="shared" si="32"/>
        <v/>
      </c>
      <c r="U153" s="19" t="str">
        <f t="shared" si="33"/>
        <v/>
      </c>
      <c r="V153" s="19" t="str">
        <f t="shared" si="34"/>
        <v/>
      </c>
      <c r="W153" s="19" t="str">
        <f t="shared" si="35"/>
        <v/>
      </c>
      <c r="X153" s="17"/>
      <c r="Y153" s="23"/>
      <c r="Z153" s="23"/>
      <c r="AA153" s="26"/>
      <c r="AB153" s="24" t="str">
        <f>IF(B153="","",IF(OR(J153="Owner Funding",J153="Drawings",J153="Transfer",J153="Private"),IF(E153="","OK",IF(COUNTIF('01_Setup'!$B$23:$B$32,E153)=1,"OK","Unknown property")),IF(COUNTIF('01_Setup'!$B$23:$B$32,E153)=1,"OK","Unknown property")))</f>
        <v/>
      </c>
      <c r="AC153" s="24" t="str">
        <f t="shared" si="36"/>
        <v/>
      </c>
      <c r="AD153" s="24" t="str">
        <f t="shared" si="37"/>
        <v/>
      </c>
      <c r="AE153" s="24" t="str">
        <f t="shared" si="38"/>
        <v/>
      </c>
    </row>
    <row r="154" spans="1:31">
      <c r="A154" s="20" t="str">
        <f t="shared" si="26"/>
        <v/>
      </c>
      <c r="B154" s="21"/>
      <c r="C154" s="20" t="str">
        <f>IF(B154="","",IF(AND(B154&gt;='01_Setup'!$B$7,B154&lt;='01_Setup'!$B$8),'01_Setup'!$B$6,"Outside selected year"))</f>
        <v/>
      </c>
      <c r="D154" s="20" t="str">
        <f>IF(B154="","",IF(B154&lt;'01_Setup'!$B$7,"",IF(B154&lt;=DATE('01_Setup'!$B$5,7,5),"Q1",IF(B154&lt;=DATE('01_Setup'!$B$5,10,5),"Q2",IF(B154&lt;=DATE('01_Setup'!$B$5+1,1,5),"Q3",IF(B154&lt;='01_Setup'!$B$8,"Q4",""))))))</f>
        <v/>
      </c>
      <c r="E154" s="22"/>
      <c r="F154" s="25"/>
      <c r="G154" s="25"/>
      <c r="H154" s="22"/>
      <c r="I154" s="22"/>
      <c r="J154" s="22"/>
      <c r="K154" s="22"/>
      <c r="L154" s="22"/>
      <c r="M154" s="17"/>
      <c r="N154" s="18"/>
      <c r="O154" s="19" t="str">
        <f t="shared" si="27"/>
        <v/>
      </c>
      <c r="P154" s="19" t="str">
        <f t="shared" si="28"/>
        <v/>
      </c>
      <c r="Q154" s="19" t="str">
        <f t="shared" si="29"/>
        <v/>
      </c>
      <c r="R154" s="19" t="str">
        <f t="shared" si="30"/>
        <v/>
      </c>
      <c r="S154" s="19" t="str">
        <f t="shared" si="31"/>
        <v/>
      </c>
      <c r="T154" s="19" t="str">
        <f t="shared" si="32"/>
        <v/>
      </c>
      <c r="U154" s="19" t="str">
        <f t="shared" si="33"/>
        <v/>
      </c>
      <c r="V154" s="19" t="str">
        <f t="shared" si="34"/>
        <v/>
      </c>
      <c r="W154" s="19" t="str">
        <f t="shared" si="35"/>
        <v/>
      </c>
      <c r="X154" s="17"/>
      <c r="Y154" s="23"/>
      <c r="Z154" s="23"/>
      <c r="AA154" s="26"/>
      <c r="AB154" s="24" t="str">
        <f>IF(B154="","",IF(OR(J154="Owner Funding",J154="Drawings",J154="Transfer",J154="Private"),IF(E154="","OK",IF(COUNTIF('01_Setup'!$B$23:$B$32,E154)=1,"OK","Unknown property")),IF(COUNTIF('01_Setup'!$B$23:$B$32,E154)=1,"OK","Unknown property")))</f>
        <v/>
      </c>
      <c r="AC154" s="24" t="str">
        <f t="shared" si="36"/>
        <v/>
      </c>
      <c r="AD154" s="24" t="str">
        <f t="shared" si="37"/>
        <v/>
      </c>
      <c r="AE154" s="24" t="str">
        <f t="shared" si="38"/>
        <v/>
      </c>
    </row>
    <row r="155" spans="1:31">
      <c r="A155" s="20" t="str">
        <f t="shared" si="26"/>
        <v/>
      </c>
      <c r="B155" s="21"/>
      <c r="C155" s="20" t="str">
        <f>IF(B155="","",IF(AND(B155&gt;='01_Setup'!$B$7,B155&lt;='01_Setup'!$B$8),'01_Setup'!$B$6,"Outside selected year"))</f>
        <v/>
      </c>
      <c r="D155" s="20" t="str">
        <f>IF(B155="","",IF(B155&lt;'01_Setup'!$B$7,"",IF(B155&lt;=DATE('01_Setup'!$B$5,7,5),"Q1",IF(B155&lt;=DATE('01_Setup'!$B$5,10,5),"Q2",IF(B155&lt;=DATE('01_Setup'!$B$5+1,1,5),"Q3",IF(B155&lt;='01_Setup'!$B$8,"Q4",""))))))</f>
        <v/>
      </c>
      <c r="E155" s="22"/>
      <c r="F155" s="25"/>
      <c r="G155" s="25"/>
      <c r="H155" s="22"/>
      <c r="I155" s="22"/>
      <c r="J155" s="22"/>
      <c r="K155" s="22"/>
      <c r="L155" s="22"/>
      <c r="M155" s="17"/>
      <c r="N155" s="18"/>
      <c r="O155" s="19" t="str">
        <f t="shared" si="27"/>
        <v/>
      </c>
      <c r="P155" s="19" t="str">
        <f t="shared" si="28"/>
        <v/>
      </c>
      <c r="Q155" s="19" t="str">
        <f t="shared" si="29"/>
        <v/>
      </c>
      <c r="R155" s="19" t="str">
        <f t="shared" si="30"/>
        <v/>
      </c>
      <c r="S155" s="19" t="str">
        <f t="shared" si="31"/>
        <v/>
      </c>
      <c r="T155" s="19" t="str">
        <f t="shared" si="32"/>
        <v/>
      </c>
      <c r="U155" s="19" t="str">
        <f t="shared" si="33"/>
        <v/>
      </c>
      <c r="V155" s="19" t="str">
        <f t="shared" si="34"/>
        <v/>
      </c>
      <c r="W155" s="19" t="str">
        <f t="shared" si="35"/>
        <v/>
      </c>
      <c r="X155" s="17"/>
      <c r="Y155" s="23"/>
      <c r="Z155" s="23"/>
      <c r="AA155" s="26"/>
      <c r="AB155" s="24" t="str">
        <f>IF(B155="","",IF(OR(J155="Owner Funding",J155="Drawings",J155="Transfer",J155="Private"),IF(E155="","OK",IF(COUNTIF('01_Setup'!$B$23:$B$32,E155)=1,"OK","Unknown property")),IF(COUNTIF('01_Setup'!$B$23:$B$32,E155)=1,"OK","Unknown property")))</f>
        <v/>
      </c>
      <c r="AC155" s="24" t="str">
        <f t="shared" si="36"/>
        <v/>
      </c>
      <c r="AD155" s="24" t="str">
        <f t="shared" si="37"/>
        <v/>
      </c>
      <c r="AE155" s="24" t="str">
        <f t="shared" si="38"/>
        <v/>
      </c>
    </row>
    <row r="156" spans="1:31">
      <c r="A156" s="20" t="str">
        <f t="shared" si="26"/>
        <v/>
      </c>
      <c r="B156" s="21"/>
      <c r="C156" s="20" t="str">
        <f>IF(B156="","",IF(AND(B156&gt;='01_Setup'!$B$7,B156&lt;='01_Setup'!$B$8),'01_Setup'!$B$6,"Outside selected year"))</f>
        <v/>
      </c>
      <c r="D156" s="20" t="str">
        <f>IF(B156="","",IF(B156&lt;'01_Setup'!$B$7,"",IF(B156&lt;=DATE('01_Setup'!$B$5,7,5),"Q1",IF(B156&lt;=DATE('01_Setup'!$B$5,10,5),"Q2",IF(B156&lt;=DATE('01_Setup'!$B$5+1,1,5),"Q3",IF(B156&lt;='01_Setup'!$B$8,"Q4",""))))))</f>
        <v/>
      </c>
      <c r="E156" s="22"/>
      <c r="F156" s="25"/>
      <c r="G156" s="25"/>
      <c r="H156" s="22"/>
      <c r="I156" s="22"/>
      <c r="J156" s="22"/>
      <c r="K156" s="22"/>
      <c r="L156" s="22"/>
      <c r="M156" s="17"/>
      <c r="N156" s="18"/>
      <c r="O156" s="19" t="str">
        <f t="shared" si="27"/>
        <v/>
      </c>
      <c r="P156" s="19" t="str">
        <f t="shared" si="28"/>
        <v/>
      </c>
      <c r="Q156" s="19" t="str">
        <f t="shared" si="29"/>
        <v/>
      </c>
      <c r="R156" s="19" t="str">
        <f t="shared" si="30"/>
        <v/>
      </c>
      <c r="S156" s="19" t="str">
        <f t="shared" si="31"/>
        <v/>
      </c>
      <c r="T156" s="19" t="str">
        <f t="shared" si="32"/>
        <v/>
      </c>
      <c r="U156" s="19" t="str">
        <f t="shared" si="33"/>
        <v/>
      </c>
      <c r="V156" s="19" t="str">
        <f t="shared" si="34"/>
        <v/>
      </c>
      <c r="W156" s="19" t="str">
        <f t="shared" si="35"/>
        <v/>
      </c>
      <c r="X156" s="17"/>
      <c r="Y156" s="23"/>
      <c r="Z156" s="23"/>
      <c r="AA156" s="26"/>
      <c r="AB156" s="24" t="str">
        <f>IF(B156="","",IF(OR(J156="Owner Funding",J156="Drawings",J156="Transfer",J156="Private"),IF(E156="","OK",IF(COUNTIF('01_Setup'!$B$23:$B$32,E156)=1,"OK","Unknown property")),IF(COUNTIF('01_Setup'!$B$23:$B$32,E156)=1,"OK","Unknown property")))</f>
        <v/>
      </c>
      <c r="AC156" s="24" t="str">
        <f t="shared" si="36"/>
        <v/>
      </c>
      <c r="AD156" s="24" t="str">
        <f t="shared" si="37"/>
        <v/>
      </c>
      <c r="AE156" s="24" t="str">
        <f t="shared" si="38"/>
        <v/>
      </c>
    </row>
    <row r="157" spans="1:31">
      <c r="A157" s="20" t="str">
        <f t="shared" si="26"/>
        <v/>
      </c>
      <c r="B157" s="21"/>
      <c r="C157" s="20" t="str">
        <f>IF(B157="","",IF(AND(B157&gt;='01_Setup'!$B$7,B157&lt;='01_Setup'!$B$8),'01_Setup'!$B$6,"Outside selected year"))</f>
        <v/>
      </c>
      <c r="D157" s="20" t="str">
        <f>IF(B157="","",IF(B157&lt;'01_Setup'!$B$7,"",IF(B157&lt;=DATE('01_Setup'!$B$5,7,5),"Q1",IF(B157&lt;=DATE('01_Setup'!$B$5,10,5),"Q2",IF(B157&lt;=DATE('01_Setup'!$B$5+1,1,5),"Q3",IF(B157&lt;='01_Setup'!$B$8,"Q4",""))))))</f>
        <v/>
      </c>
      <c r="E157" s="22"/>
      <c r="F157" s="25"/>
      <c r="G157" s="25"/>
      <c r="H157" s="22"/>
      <c r="I157" s="22"/>
      <c r="J157" s="22"/>
      <c r="K157" s="22"/>
      <c r="L157" s="22"/>
      <c r="M157" s="17"/>
      <c r="N157" s="18"/>
      <c r="O157" s="19" t="str">
        <f t="shared" si="27"/>
        <v/>
      </c>
      <c r="P157" s="19" t="str">
        <f t="shared" si="28"/>
        <v/>
      </c>
      <c r="Q157" s="19" t="str">
        <f t="shared" si="29"/>
        <v/>
      </c>
      <c r="R157" s="19" t="str">
        <f t="shared" si="30"/>
        <v/>
      </c>
      <c r="S157" s="19" t="str">
        <f t="shared" si="31"/>
        <v/>
      </c>
      <c r="T157" s="19" t="str">
        <f t="shared" si="32"/>
        <v/>
      </c>
      <c r="U157" s="19" t="str">
        <f t="shared" si="33"/>
        <v/>
      </c>
      <c r="V157" s="19" t="str">
        <f t="shared" si="34"/>
        <v/>
      </c>
      <c r="W157" s="19" t="str">
        <f t="shared" si="35"/>
        <v/>
      </c>
      <c r="X157" s="17"/>
      <c r="Y157" s="23"/>
      <c r="Z157" s="23"/>
      <c r="AA157" s="26"/>
      <c r="AB157" s="24" t="str">
        <f>IF(B157="","",IF(OR(J157="Owner Funding",J157="Drawings",J157="Transfer",J157="Private"),IF(E157="","OK",IF(COUNTIF('01_Setup'!$B$23:$B$32,E157)=1,"OK","Unknown property")),IF(COUNTIF('01_Setup'!$B$23:$B$32,E157)=1,"OK","Unknown property")))</f>
        <v/>
      </c>
      <c r="AC157" s="24" t="str">
        <f t="shared" si="36"/>
        <v/>
      </c>
      <c r="AD157" s="24" t="str">
        <f t="shared" si="37"/>
        <v/>
      </c>
      <c r="AE157" s="24" t="str">
        <f t="shared" si="38"/>
        <v/>
      </c>
    </row>
    <row r="158" spans="1:31">
      <c r="A158" s="20" t="str">
        <f t="shared" si="26"/>
        <v/>
      </c>
      <c r="B158" s="21"/>
      <c r="C158" s="20" t="str">
        <f>IF(B158="","",IF(AND(B158&gt;='01_Setup'!$B$7,B158&lt;='01_Setup'!$B$8),'01_Setup'!$B$6,"Outside selected year"))</f>
        <v/>
      </c>
      <c r="D158" s="20" t="str">
        <f>IF(B158="","",IF(B158&lt;'01_Setup'!$B$7,"",IF(B158&lt;=DATE('01_Setup'!$B$5,7,5),"Q1",IF(B158&lt;=DATE('01_Setup'!$B$5,10,5),"Q2",IF(B158&lt;=DATE('01_Setup'!$B$5+1,1,5),"Q3",IF(B158&lt;='01_Setup'!$B$8,"Q4",""))))))</f>
        <v/>
      </c>
      <c r="E158" s="22"/>
      <c r="F158" s="25"/>
      <c r="G158" s="25"/>
      <c r="H158" s="22"/>
      <c r="I158" s="22"/>
      <c r="J158" s="22"/>
      <c r="K158" s="22"/>
      <c r="L158" s="22"/>
      <c r="M158" s="17"/>
      <c r="N158" s="18"/>
      <c r="O158" s="19" t="str">
        <f t="shared" si="27"/>
        <v/>
      </c>
      <c r="P158" s="19" t="str">
        <f t="shared" si="28"/>
        <v/>
      </c>
      <c r="Q158" s="19" t="str">
        <f t="shared" si="29"/>
        <v/>
      </c>
      <c r="R158" s="19" t="str">
        <f t="shared" si="30"/>
        <v/>
      </c>
      <c r="S158" s="19" t="str">
        <f t="shared" si="31"/>
        <v/>
      </c>
      <c r="T158" s="19" t="str">
        <f t="shared" si="32"/>
        <v/>
      </c>
      <c r="U158" s="19" t="str">
        <f t="shared" si="33"/>
        <v/>
      </c>
      <c r="V158" s="19" t="str">
        <f t="shared" si="34"/>
        <v/>
      </c>
      <c r="W158" s="19" t="str">
        <f t="shared" si="35"/>
        <v/>
      </c>
      <c r="X158" s="17"/>
      <c r="Y158" s="23"/>
      <c r="Z158" s="23"/>
      <c r="AA158" s="26"/>
      <c r="AB158" s="24" t="str">
        <f>IF(B158="","",IF(OR(J158="Owner Funding",J158="Drawings",J158="Transfer",J158="Private"),IF(E158="","OK",IF(COUNTIF('01_Setup'!$B$23:$B$32,E158)=1,"OK","Unknown property")),IF(COUNTIF('01_Setup'!$B$23:$B$32,E158)=1,"OK","Unknown property")))</f>
        <v/>
      </c>
      <c r="AC158" s="24" t="str">
        <f t="shared" si="36"/>
        <v/>
      </c>
      <c r="AD158" s="24" t="str">
        <f t="shared" si="37"/>
        <v/>
      </c>
      <c r="AE158" s="24" t="str">
        <f t="shared" si="38"/>
        <v/>
      </c>
    </row>
    <row r="159" spans="1:31">
      <c r="A159" s="20" t="str">
        <f t="shared" si="26"/>
        <v/>
      </c>
      <c r="B159" s="21"/>
      <c r="C159" s="20" t="str">
        <f>IF(B159="","",IF(AND(B159&gt;='01_Setup'!$B$7,B159&lt;='01_Setup'!$B$8),'01_Setup'!$B$6,"Outside selected year"))</f>
        <v/>
      </c>
      <c r="D159" s="20" t="str">
        <f>IF(B159="","",IF(B159&lt;'01_Setup'!$B$7,"",IF(B159&lt;=DATE('01_Setup'!$B$5,7,5),"Q1",IF(B159&lt;=DATE('01_Setup'!$B$5,10,5),"Q2",IF(B159&lt;=DATE('01_Setup'!$B$5+1,1,5),"Q3",IF(B159&lt;='01_Setup'!$B$8,"Q4",""))))))</f>
        <v/>
      </c>
      <c r="E159" s="22"/>
      <c r="F159" s="25"/>
      <c r="G159" s="25"/>
      <c r="H159" s="22"/>
      <c r="I159" s="22"/>
      <c r="J159" s="22"/>
      <c r="K159" s="22"/>
      <c r="L159" s="22"/>
      <c r="M159" s="17"/>
      <c r="N159" s="18"/>
      <c r="O159" s="19" t="str">
        <f t="shared" si="27"/>
        <v/>
      </c>
      <c r="P159" s="19" t="str">
        <f t="shared" si="28"/>
        <v/>
      </c>
      <c r="Q159" s="19" t="str">
        <f t="shared" si="29"/>
        <v/>
      </c>
      <c r="R159" s="19" t="str">
        <f t="shared" si="30"/>
        <v/>
      </c>
      <c r="S159" s="19" t="str">
        <f t="shared" si="31"/>
        <v/>
      </c>
      <c r="T159" s="19" t="str">
        <f t="shared" si="32"/>
        <v/>
      </c>
      <c r="U159" s="19" t="str">
        <f t="shared" si="33"/>
        <v/>
      </c>
      <c r="V159" s="19" t="str">
        <f t="shared" si="34"/>
        <v/>
      </c>
      <c r="W159" s="19" t="str">
        <f t="shared" si="35"/>
        <v/>
      </c>
      <c r="X159" s="17"/>
      <c r="Y159" s="23"/>
      <c r="Z159" s="23"/>
      <c r="AA159" s="26"/>
      <c r="AB159" s="24" t="str">
        <f>IF(B159="","",IF(OR(J159="Owner Funding",J159="Drawings",J159="Transfer",J159="Private"),IF(E159="","OK",IF(COUNTIF('01_Setup'!$B$23:$B$32,E159)=1,"OK","Unknown property")),IF(COUNTIF('01_Setup'!$B$23:$B$32,E159)=1,"OK","Unknown property")))</f>
        <v/>
      </c>
      <c r="AC159" s="24" t="str">
        <f t="shared" si="36"/>
        <v/>
      </c>
      <c r="AD159" s="24" t="str">
        <f t="shared" si="37"/>
        <v/>
      </c>
      <c r="AE159" s="24" t="str">
        <f t="shared" si="38"/>
        <v/>
      </c>
    </row>
    <row r="160" spans="1:31">
      <c r="A160" s="20" t="str">
        <f t="shared" si="26"/>
        <v/>
      </c>
      <c r="B160" s="21"/>
      <c r="C160" s="20" t="str">
        <f>IF(B160="","",IF(AND(B160&gt;='01_Setup'!$B$7,B160&lt;='01_Setup'!$B$8),'01_Setup'!$B$6,"Outside selected year"))</f>
        <v/>
      </c>
      <c r="D160" s="20" t="str">
        <f>IF(B160="","",IF(B160&lt;'01_Setup'!$B$7,"",IF(B160&lt;=DATE('01_Setup'!$B$5,7,5),"Q1",IF(B160&lt;=DATE('01_Setup'!$B$5,10,5),"Q2",IF(B160&lt;=DATE('01_Setup'!$B$5+1,1,5),"Q3",IF(B160&lt;='01_Setup'!$B$8,"Q4",""))))))</f>
        <v/>
      </c>
      <c r="E160" s="22"/>
      <c r="F160" s="25"/>
      <c r="G160" s="25"/>
      <c r="H160" s="22"/>
      <c r="I160" s="22"/>
      <c r="J160" s="22"/>
      <c r="K160" s="22"/>
      <c r="L160" s="22"/>
      <c r="M160" s="17"/>
      <c r="N160" s="18"/>
      <c r="O160" s="19" t="str">
        <f t="shared" si="27"/>
        <v/>
      </c>
      <c r="P160" s="19" t="str">
        <f t="shared" si="28"/>
        <v/>
      </c>
      <c r="Q160" s="19" t="str">
        <f t="shared" si="29"/>
        <v/>
      </c>
      <c r="R160" s="19" t="str">
        <f t="shared" si="30"/>
        <v/>
      </c>
      <c r="S160" s="19" t="str">
        <f t="shared" si="31"/>
        <v/>
      </c>
      <c r="T160" s="19" t="str">
        <f t="shared" si="32"/>
        <v/>
      </c>
      <c r="U160" s="19" t="str">
        <f t="shared" si="33"/>
        <v/>
      </c>
      <c r="V160" s="19" t="str">
        <f t="shared" si="34"/>
        <v/>
      </c>
      <c r="W160" s="19" t="str">
        <f t="shared" si="35"/>
        <v/>
      </c>
      <c r="X160" s="17"/>
      <c r="Y160" s="23"/>
      <c r="Z160" s="23"/>
      <c r="AA160" s="26"/>
      <c r="AB160" s="24" t="str">
        <f>IF(B160="","",IF(OR(J160="Owner Funding",J160="Drawings",J160="Transfer",J160="Private"),IF(E160="","OK",IF(COUNTIF('01_Setup'!$B$23:$B$32,E160)=1,"OK","Unknown property")),IF(COUNTIF('01_Setup'!$B$23:$B$32,E160)=1,"OK","Unknown property")))</f>
        <v/>
      </c>
      <c r="AC160" s="24" t="str">
        <f t="shared" si="36"/>
        <v/>
      </c>
      <c r="AD160" s="24" t="str">
        <f t="shared" si="37"/>
        <v/>
      </c>
      <c r="AE160" s="24" t="str">
        <f t="shared" si="38"/>
        <v/>
      </c>
    </row>
    <row r="161" spans="1:31">
      <c r="A161" s="20" t="str">
        <f t="shared" si="26"/>
        <v/>
      </c>
      <c r="B161" s="21"/>
      <c r="C161" s="20" t="str">
        <f>IF(B161="","",IF(AND(B161&gt;='01_Setup'!$B$7,B161&lt;='01_Setup'!$B$8),'01_Setup'!$B$6,"Outside selected year"))</f>
        <v/>
      </c>
      <c r="D161" s="20" t="str">
        <f>IF(B161="","",IF(B161&lt;'01_Setup'!$B$7,"",IF(B161&lt;=DATE('01_Setup'!$B$5,7,5),"Q1",IF(B161&lt;=DATE('01_Setup'!$B$5,10,5),"Q2",IF(B161&lt;=DATE('01_Setup'!$B$5+1,1,5),"Q3",IF(B161&lt;='01_Setup'!$B$8,"Q4",""))))))</f>
        <v/>
      </c>
      <c r="E161" s="22"/>
      <c r="F161" s="25"/>
      <c r="G161" s="25"/>
      <c r="H161" s="22"/>
      <c r="I161" s="22"/>
      <c r="J161" s="22"/>
      <c r="K161" s="22"/>
      <c r="L161" s="22"/>
      <c r="M161" s="17"/>
      <c r="N161" s="18"/>
      <c r="O161" s="19" t="str">
        <f t="shared" si="27"/>
        <v/>
      </c>
      <c r="P161" s="19" t="str">
        <f t="shared" si="28"/>
        <v/>
      </c>
      <c r="Q161" s="19" t="str">
        <f t="shared" si="29"/>
        <v/>
      </c>
      <c r="R161" s="19" t="str">
        <f t="shared" si="30"/>
        <v/>
      </c>
      <c r="S161" s="19" t="str">
        <f t="shared" si="31"/>
        <v/>
      </c>
      <c r="T161" s="19" t="str">
        <f t="shared" si="32"/>
        <v/>
      </c>
      <c r="U161" s="19" t="str">
        <f t="shared" si="33"/>
        <v/>
      </c>
      <c r="V161" s="19" t="str">
        <f t="shared" si="34"/>
        <v/>
      </c>
      <c r="W161" s="19" t="str">
        <f t="shared" si="35"/>
        <v/>
      </c>
      <c r="X161" s="17"/>
      <c r="Y161" s="23"/>
      <c r="Z161" s="23"/>
      <c r="AA161" s="26"/>
      <c r="AB161" s="24" t="str">
        <f>IF(B161="","",IF(OR(J161="Owner Funding",J161="Drawings",J161="Transfer",J161="Private"),IF(E161="","OK",IF(COUNTIF('01_Setup'!$B$23:$B$32,E161)=1,"OK","Unknown property")),IF(COUNTIF('01_Setup'!$B$23:$B$32,E161)=1,"OK","Unknown property")))</f>
        <v/>
      </c>
      <c r="AC161" s="24" t="str">
        <f t="shared" si="36"/>
        <v/>
      </c>
      <c r="AD161" s="24" t="str">
        <f t="shared" si="37"/>
        <v/>
      </c>
      <c r="AE161" s="24" t="str">
        <f t="shared" si="38"/>
        <v/>
      </c>
    </row>
    <row r="162" spans="1:31">
      <c r="A162" s="20" t="str">
        <f t="shared" si="26"/>
        <v/>
      </c>
      <c r="B162" s="21"/>
      <c r="C162" s="20" t="str">
        <f>IF(B162="","",IF(AND(B162&gt;='01_Setup'!$B$7,B162&lt;='01_Setup'!$B$8),'01_Setup'!$B$6,"Outside selected year"))</f>
        <v/>
      </c>
      <c r="D162" s="20" t="str">
        <f>IF(B162="","",IF(B162&lt;'01_Setup'!$B$7,"",IF(B162&lt;=DATE('01_Setup'!$B$5,7,5),"Q1",IF(B162&lt;=DATE('01_Setup'!$B$5,10,5),"Q2",IF(B162&lt;=DATE('01_Setup'!$B$5+1,1,5),"Q3",IF(B162&lt;='01_Setup'!$B$8,"Q4",""))))))</f>
        <v/>
      </c>
      <c r="E162" s="22"/>
      <c r="F162" s="25"/>
      <c r="G162" s="25"/>
      <c r="H162" s="22"/>
      <c r="I162" s="22"/>
      <c r="J162" s="22"/>
      <c r="K162" s="22"/>
      <c r="L162" s="22"/>
      <c r="M162" s="17"/>
      <c r="N162" s="18"/>
      <c r="O162" s="19" t="str">
        <f t="shared" si="27"/>
        <v/>
      </c>
      <c r="P162" s="19" t="str">
        <f t="shared" si="28"/>
        <v/>
      </c>
      <c r="Q162" s="19" t="str">
        <f t="shared" si="29"/>
        <v/>
      </c>
      <c r="R162" s="19" t="str">
        <f t="shared" si="30"/>
        <v/>
      </c>
      <c r="S162" s="19" t="str">
        <f t="shared" si="31"/>
        <v/>
      </c>
      <c r="T162" s="19" t="str">
        <f t="shared" si="32"/>
        <v/>
      </c>
      <c r="U162" s="19" t="str">
        <f t="shared" si="33"/>
        <v/>
      </c>
      <c r="V162" s="19" t="str">
        <f t="shared" si="34"/>
        <v/>
      </c>
      <c r="W162" s="19" t="str">
        <f t="shared" si="35"/>
        <v/>
      </c>
      <c r="X162" s="17"/>
      <c r="Y162" s="23"/>
      <c r="Z162" s="23"/>
      <c r="AA162" s="26"/>
      <c r="AB162" s="24" t="str">
        <f>IF(B162="","",IF(OR(J162="Owner Funding",J162="Drawings",J162="Transfer",J162="Private"),IF(E162="","OK",IF(COUNTIF('01_Setup'!$B$23:$B$32,E162)=1,"OK","Unknown property")),IF(COUNTIF('01_Setup'!$B$23:$B$32,E162)=1,"OK","Unknown property")))</f>
        <v/>
      </c>
      <c r="AC162" s="24" t="str">
        <f t="shared" si="36"/>
        <v/>
      </c>
      <c r="AD162" s="24" t="str">
        <f t="shared" si="37"/>
        <v/>
      </c>
      <c r="AE162" s="24" t="str">
        <f t="shared" si="38"/>
        <v/>
      </c>
    </row>
    <row r="163" spans="1:31">
      <c r="A163" s="20" t="str">
        <f t="shared" si="26"/>
        <v/>
      </c>
      <c r="B163" s="21"/>
      <c r="C163" s="20" t="str">
        <f>IF(B163="","",IF(AND(B163&gt;='01_Setup'!$B$7,B163&lt;='01_Setup'!$B$8),'01_Setup'!$B$6,"Outside selected year"))</f>
        <v/>
      </c>
      <c r="D163" s="20" t="str">
        <f>IF(B163="","",IF(B163&lt;'01_Setup'!$B$7,"",IF(B163&lt;=DATE('01_Setup'!$B$5,7,5),"Q1",IF(B163&lt;=DATE('01_Setup'!$B$5,10,5),"Q2",IF(B163&lt;=DATE('01_Setup'!$B$5+1,1,5),"Q3",IF(B163&lt;='01_Setup'!$B$8,"Q4",""))))))</f>
        <v/>
      </c>
      <c r="E163" s="22"/>
      <c r="F163" s="25"/>
      <c r="G163" s="25"/>
      <c r="H163" s="22"/>
      <c r="I163" s="22"/>
      <c r="J163" s="22"/>
      <c r="K163" s="22"/>
      <c r="L163" s="22"/>
      <c r="M163" s="17"/>
      <c r="N163" s="18"/>
      <c r="O163" s="19" t="str">
        <f t="shared" si="27"/>
        <v/>
      </c>
      <c r="P163" s="19" t="str">
        <f t="shared" si="28"/>
        <v/>
      </c>
      <c r="Q163" s="19" t="str">
        <f t="shared" si="29"/>
        <v/>
      </c>
      <c r="R163" s="19" t="str">
        <f t="shared" si="30"/>
        <v/>
      </c>
      <c r="S163" s="19" t="str">
        <f t="shared" si="31"/>
        <v/>
      </c>
      <c r="T163" s="19" t="str">
        <f t="shared" si="32"/>
        <v/>
      </c>
      <c r="U163" s="19" t="str">
        <f t="shared" si="33"/>
        <v/>
      </c>
      <c r="V163" s="19" t="str">
        <f t="shared" si="34"/>
        <v/>
      </c>
      <c r="W163" s="19" t="str">
        <f t="shared" si="35"/>
        <v/>
      </c>
      <c r="X163" s="17"/>
      <c r="Y163" s="23"/>
      <c r="Z163" s="23"/>
      <c r="AA163" s="26"/>
      <c r="AB163" s="24" t="str">
        <f>IF(B163="","",IF(OR(J163="Owner Funding",J163="Drawings",J163="Transfer",J163="Private"),IF(E163="","OK",IF(COUNTIF('01_Setup'!$B$23:$B$32,E163)=1,"OK","Unknown property")),IF(COUNTIF('01_Setup'!$B$23:$B$32,E163)=1,"OK","Unknown property")))</f>
        <v/>
      </c>
      <c r="AC163" s="24" t="str">
        <f t="shared" si="36"/>
        <v/>
      </c>
      <c r="AD163" s="24" t="str">
        <f t="shared" si="37"/>
        <v/>
      </c>
      <c r="AE163" s="24" t="str">
        <f t="shared" si="38"/>
        <v/>
      </c>
    </row>
    <row r="164" spans="1:31">
      <c r="A164" s="20" t="str">
        <f t="shared" si="26"/>
        <v/>
      </c>
      <c r="B164" s="21"/>
      <c r="C164" s="20" t="str">
        <f>IF(B164="","",IF(AND(B164&gt;='01_Setup'!$B$7,B164&lt;='01_Setup'!$B$8),'01_Setup'!$B$6,"Outside selected year"))</f>
        <v/>
      </c>
      <c r="D164" s="20" t="str">
        <f>IF(B164="","",IF(B164&lt;'01_Setup'!$B$7,"",IF(B164&lt;=DATE('01_Setup'!$B$5,7,5),"Q1",IF(B164&lt;=DATE('01_Setup'!$B$5,10,5),"Q2",IF(B164&lt;=DATE('01_Setup'!$B$5+1,1,5),"Q3",IF(B164&lt;='01_Setup'!$B$8,"Q4",""))))))</f>
        <v/>
      </c>
      <c r="E164" s="22"/>
      <c r="F164" s="25"/>
      <c r="G164" s="25"/>
      <c r="H164" s="22"/>
      <c r="I164" s="22"/>
      <c r="J164" s="22"/>
      <c r="K164" s="22"/>
      <c r="L164" s="22"/>
      <c r="M164" s="17"/>
      <c r="N164" s="18"/>
      <c r="O164" s="19" t="str">
        <f t="shared" si="27"/>
        <v/>
      </c>
      <c r="P164" s="19" t="str">
        <f t="shared" si="28"/>
        <v/>
      </c>
      <c r="Q164" s="19" t="str">
        <f t="shared" si="29"/>
        <v/>
      </c>
      <c r="R164" s="19" t="str">
        <f t="shared" si="30"/>
        <v/>
      </c>
      <c r="S164" s="19" t="str">
        <f t="shared" si="31"/>
        <v/>
      </c>
      <c r="T164" s="19" t="str">
        <f t="shared" si="32"/>
        <v/>
      </c>
      <c r="U164" s="19" t="str">
        <f t="shared" si="33"/>
        <v/>
      </c>
      <c r="V164" s="19" t="str">
        <f t="shared" si="34"/>
        <v/>
      </c>
      <c r="W164" s="19" t="str">
        <f t="shared" si="35"/>
        <v/>
      </c>
      <c r="X164" s="17"/>
      <c r="Y164" s="23"/>
      <c r="Z164" s="23"/>
      <c r="AA164" s="26"/>
      <c r="AB164" s="24" t="str">
        <f>IF(B164="","",IF(OR(J164="Owner Funding",J164="Drawings",J164="Transfer",J164="Private"),IF(E164="","OK",IF(COUNTIF('01_Setup'!$B$23:$B$32,E164)=1,"OK","Unknown property")),IF(COUNTIF('01_Setup'!$B$23:$B$32,E164)=1,"OK","Unknown property")))</f>
        <v/>
      </c>
      <c r="AC164" s="24" t="str">
        <f t="shared" si="36"/>
        <v/>
      </c>
      <c r="AD164" s="24" t="str">
        <f t="shared" si="37"/>
        <v/>
      </c>
      <c r="AE164" s="24" t="str">
        <f t="shared" si="38"/>
        <v/>
      </c>
    </row>
    <row r="165" spans="1:31">
      <c r="A165" s="20" t="str">
        <f t="shared" si="26"/>
        <v/>
      </c>
      <c r="B165" s="21"/>
      <c r="C165" s="20" t="str">
        <f>IF(B165="","",IF(AND(B165&gt;='01_Setup'!$B$7,B165&lt;='01_Setup'!$B$8),'01_Setup'!$B$6,"Outside selected year"))</f>
        <v/>
      </c>
      <c r="D165" s="20" t="str">
        <f>IF(B165="","",IF(B165&lt;'01_Setup'!$B$7,"",IF(B165&lt;=DATE('01_Setup'!$B$5,7,5),"Q1",IF(B165&lt;=DATE('01_Setup'!$B$5,10,5),"Q2",IF(B165&lt;=DATE('01_Setup'!$B$5+1,1,5),"Q3",IF(B165&lt;='01_Setup'!$B$8,"Q4",""))))))</f>
        <v/>
      </c>
      <c r="E165" s="22"/>
      <c r="F165" s="25"/>
      <c r="G165" s="25"/>
      <c r="H165" s="22"/>
      <c r="I165" s="22"/>
      <c r="J165" s="22"/>
      <c r="K165" s="22"/>
      <c r="L165" s="22"/>
      <c r="M165" s="17"/>
      <c r="N165" s="18"/>
      <c r="O165" s="19" t="str">
        <f t="shared" si="27"/>
        <v/>
      </c>
      <c r="P165" s="19" t="str">
        <f t="shared" si="28"/>
        <v/>
      </c>
      <c r="Q165" s="19" t="str">
        <f t="shared" si="29"/>
        <v/>
      </c>
      <c r="R165" s="19" t="str">
        <f t="shared" si="30"/>
        <v/>
      </c>
      <c r="S165" s="19" t="str">
        <f t="shared" si="31"/>
        <v/>
      </c>
      <c r="T165" s="19" t="str">
        <f t="shared" si="32"/>
        <v/>
      </c>
      <c r="U165" s="19" t="str">
        <f t="shared" si="33"/>
        <v/>
      </c>
      <c r="V165" s="19" t="str">
        <f t="shared" si="34"/>
        <v/>
      </c>
      <c r="W165" s="19" t="str">
        <f t="shared" si="35"/>
        <v/>
      </c>
      <c r="X165" s="17"/>
      <c r="Y165" s="23"/>
      <c r="Z165" s="23"/>
      <c r="AA165" s="26"/>
      <c r="AB165" s="24" t="str">
        <f>IF(B165="","",IF(OR(J165="Owner Funding",J165="Drawings",J165="Transfer",J165="Private"),IF(E165="","OK",IF(COUNTIF('01_Setup'!$B$23:$B$32,E165)=1,"OK","Unknown property")),IF(COUNTIF('01_Setup'!$B$23:$B$32,E165)=1,"OK","Unknown property")))</f>
        <v/>
      </c>
      <c r="AC165" s="24" t="str">
        <f t="shared" si="36"/>
        <v/>
      </c>
      <c r="AD165" s="24" t="str">
        <f t="shared" si="37"/>
        <v/>
      </c>
      <c r="AE165" s="24" t="str">
        <f t="shared" si="38"/>
        <v/>
      </c>
    </row>
    <row r="166" spans="1:31">
      <c r="A166" s="20" t="str">
        <f t="shared" si="26"/>
        <v/>
      </c>
      <c r="B166" s="21"/>
      <c r="C166" s="20" t="str">
        <f>IF(B166="","",IF(AND(B166&gt;='01_Setup'!$B$7,B166&lt;='01_Setup'!$B$8),'01_Setup'!$B$6,"Outside selected year"))</f>
        <v/>
      </c>
      <c r="D166" s="20" t="str">
        <f>IF(B166="","",IF(B166&lt;'01_Setup'!$B$7,"",IF(B166&lt;=DATE('01_Setup'!$B$5,7,5),"Q1",IF(B166&lt;=DATE('01_Setup'!$B$5,10,5),"Q2",IF(B166&lt;=DATE('01_Setup'!$B$5+1,1,5),"Q3",IF(B166&lt;='01_Setup'!$B$8,"Q4",""))))))</f>
        <v/>
      </c>
      <c r="E166" s="22"/>
      <c r="F166" s="25"/>
      <c r="G166" s="25"/>
      <c r="H166" s="22"/>
      <c r="I166" s="22"/>
      <c r="J166" s="22"/>
      <c r="K166" s="22"/>
      <c r="L166" s="22"/>
      <c r="M166" s="17"/>
      <c r="N166" s="18"/>
      <c r="O166" s="19" t="str">
        <f t="shared" si="27"/>
        <v/>
      </c>
      <c r="P166" s="19" t="str">
        <f t="shared" si="28"/>
        <v/>
      </c>
      <c r="Q166" s="19" t="str">
        <f t="shared" si="29"/>
        <v/>
      </c>
      <c r="R166" s="19" t="str">
        <f t="shared" si="30"/>
        <v/>
      </c>
      <c r="S166" s="19" t="str">
        <f t="shared" si="31"/>
        <v/>
      </c>
      <c r="T166" s="19" t="str">
        <f t="shared" si="32"/>
        <v/>
      </c>
      <c r="U166" s="19" t="str">
        <f t="shared" si="33"/>
        <v/>
      </c>
      <c r="V166" s="19" t="str">
        <f t="shared" si="34"/>
        <v/>
      </c>
      <c r="W166" s="19" t="str">
        <f t="shared" si="35"/>
        <v/>
      </c>
      <c r="X166" s="17"/>
      <c r="Y166" s="23"/>
      <c r="Z166" s="23"/>
      <c r="AA166" s="26"/>
      <c r="AB166" s="24" t="str">
        <f>IF(B166="","",IF(OR(J166="Owner Funding",J166="Drawings",J166="Transfer",J166="Private"),IF(E166="","OK",IF(COUNTIF('01_Setup'!$B$23:$B$32,E166)=1,"OK","Unknown property")),IF(COUNTIF('01_Setup'!$B$23:$B$32,E166)=1,"OK","Unknown property")))</f>
        <v/>
      </c>
      <c r="AC166" s="24" t="str">
        <f t="shared" si="36"/>
        <v/>
      </c>
      <c r="AD166" s="24" t="str">
        <f t="shared" si="37"/>
        <v/>
      </c>
      <c r="AE166" s="24" t="str">
        <f t="shared" si="38"/>
        <v/>
      </c>
    </row>
    <row r="167" spans="1:31">
      <c r="A167" s="20" t="str">
        <f t="shared" si="26"/>
        <v/>
      </c>
      <c r="B167" s="21"/>
      <c r="C167" s="20" t="str">
        <f>IF(B167="","",IF(AND(B167&gt;='01_Setup'!$B$7,B167&lt;='01_Setup'!$B$8),'01_Setup'!$B$6,"Outside selected year"))</f>
        <v/>
      </c>
      <c r="D167" s="20" t="str">
        <f>IF(B167="","",IF(B167&lt;'01_Setup'!$B$7,"",IF(B167&lt;=DATE('01_Setup'!$B$5,7,5),"Q1",IF(B167&lt;=DATE('01_Setup'!$B$5,10,5),"Q2",IF(B167&lt;=DATE('01_Setup'!$B$5+1,1,5),"Q3",IF(B167&lt;='01_Setup'!$B$8,"Q4",""))))))</f>
        <v/>
      </c>
      <c r="E167" s="22"/>
      <c r="F167" s="25"/>
      <c r="G167" s="25"/>
      <c r="H167" s="22"/>
      <c r="I167" s="22"/>
      <c r="J167" s="22"/>
      <c r="K167" s="22"/>
      <c r="L167" s="22"/>
      <c r="M167" s="17"/>
      <c r="N167" s="18"/>
      <c r="O167" s="19" t="str">
        <f t="shared" si="27"/>
        <v/>
      </c>
      <c r="P167" s="19" t="str">
        <f t="shared" si="28"/>
        <v/>
      </c>
      <c r="Q167" s="19" t="str">
        <f t="shared" si="29"/>
        <v/>
      </c>
      <c r="R167" s="19" t="str">
        <f t="shared" si="30"/>
        <v/>
      </c>
      <c r="S167" s="19" t="str">
        <f t="shared" si="31"/>
        <v/>
      </c>
      <c r="T167" s="19" t="str">
        <f t="shared" si="32"/>
        <v/>
      </c>
      <c r="U167" s="19" t="str">
        <f t="shared" si="33"/>
        <v/>
      </c>
      <c r="V167" s="19" t="str">
        <f t="shared" si="34"/>
        <v/>
      </c>
      <c r="W167" s="19" t="str">
        <f t="shared" si="35"/>
        <v/>
      </c>
      <c r="X167" s="17"/>
      <c r="Y167" s="23"/>
      <c r="Z167" s="23"/>
      <c r="AA167" s="26"/>
      <c r="AB167" s="24" t="str">
        <f>IF(B167="","",IF(OR(J167="Owner Funding",J167="Drawings",J167="Transfer",J167="Private"),IF(E167="","OK",IF(COUNTIF('01_Setup'!$B$23:$B$32,E167)=1,"OK","Unknown property")),IF(COUNTIF('01_Setup'!$B$23:$B$32,E167)=1,"OK","Unknown property")))</f>
        <v/>
      </c>
      <c r="AC167" s="24" t="str">
        <f t="shared" si="36"/>
        <v/>
      </c>
      <c r="AD167" s="24" t="str">
        <f t="shared" si="37"/>
        <v/>
      </c>
      <c r="AE167" s="24" t="str">
        <f t="shared" si="38"/>
        <v/>
      </c>
    </row>
    <row r="168" spans="1:31">
      <c r="A168" s="20" t="str">
        <f t="shared" si="26"/>
        <v/>
      </c>
      <c r="B168" s="21"/>
      <c r="C168" s="20" t="str">
        <f>IF(B168="","",IF(AND(B168&gt;='01_Setup'!$B$7,B168&lt;='01_Setup'!$B$8),'01_Setup'!$B$6,"Outside selected year"))</f>
        <v/>
      </c>
      <c r="D168" s="20" t="str">
        <f>IF(B168="","",IF(B168&lt;'01_Setup'!$B$7,"",IF(B168&lt;=DATE('01_Setup'!$B$5,7,5),"Q1",IF(B168&lt;=DATE('01_Setup'!$B$5,10,5),"Q2",IF(B168&lt;=DATE('01_Setup'!$B$5+1,1,5),"Q3",IF(B168&lt;='01_Setup'!$B$8,"Q4",""))))))</f>
        <v/>
      </c>
      <c r="E168" s="22"/>
      <c r="F168" s="25"/>
      <c r="G168" s="25"/>
      <c r="H168" s="22"/>
      <c r="I168" s="22"/>
      <c r="J168" s="22"/>
      <c r="K168" s="22"/>
      <c r="L168" s="22"/>
      <c r="M168" s="17"/>
      <c r="N168" s="18"/>
      <c r="O168" s="19" t="str">
        <f t="shared" si="27"/>
        <v/>
      </c>
      <c r="P168" s="19" t="str">
        <f t="shared" si="28"/>
        <v/>
      </c>
      <c r="Q168" s="19" t="str">
        <f t="shared" si="29"/>
        <v/>
      </c>
      <c r="R168" s="19" t="str">
        <f t="shared" si="30"/>
        <v/>
      </c>
      <c r="S168" s="19" t="str">
        <f t="shared" si="31"/>
        <v/>
      </c>
      <c r="T168" s="19" t="str">
        <f t="shared" si="32"/>
        <v/>
      </c>
      <c r="U168" s="19" t="str">
        <f t="shared" si="33"/>
        <v/>
      </c>
      <c r="V168" s="19" t="str">
        <f t="shared" si="34"/>
        <v/>
      </c>
      <c r="W168" s="19" t="str">
        <f t="shared" si="35"/>
        <v/>
      </c>
      <c r="X168" s="17"/>
      <c r="Y168" s="23"/>
      <c r="Z168" s="23"/>
      <c r="AA168" s="26"/>
      <c r="AB168" s="24" t="str">
        <f>IF(B168="","",IF(OR(J168="Owner Funding",J168="Drawings",J168="Transfer",J168="Private"),IF(E168="","OK",IF(COUNTIF('01_Setup'!$B$23:$B$32,E168)=1,"OK","Unknown property")),IF(COUNTIF('01_Setup'!$B$23:$B$32,E168)=1,"OK","Unknown property")))</f>
        <v/>
      </c>
      <c r="AC168" s="24" t="str">
        <f t="shared" si="36"/>
        <v/>
      </c>
      <c r="AD168" s="24" t="str">
        <f t="shared" si="37"/>
        <v/>
      </c>
      <c r="AE168" s="24" t="str">
        <f t="shared" si="38"/>
        <v/>
      </c>
    </row>
    <row r="169" spans="1:31">
      <c r="A169" s="20" t="str">
        <f t="shared" si="26"/>
        <v/>
      </c>
      <c r="B169" s="21"/>
      <c r="C169" s="20" t="str">
        <f>IF(B169="","",IF(AND(B169&gt;='01_Setup'!$B$7,B169&lt;='01_Setup'!$B$8),'01_Setup'!$B$6,"Outside selected year"))</f>
        <v/>
      </c>
      <c r="D169" s="20" t="str">
        <f>IF(B169="","",IF(B169&lt;'01_Setup'!$B$7,"",IF(B169&lt;=DATE('01_Setup'!$B$5,7,5),"Q1",IF(B169&lt;=DATE('01_Setup'!$B$5,10,5),"Q2",IF(B169&lt;=DATE('01_Setup'!$B$5+1,1,5),"Q3",IF(B169&lt;='01_Setup'!$B$8,"Q4",""))))))</f>
        <v/>
      </c>
      <c r="E169" s="22"/>
      <c r="F169" s="25"/>
      <c r="G169" s="25"/>
      <c r="H169" s="22"/>
      <c r="I169" s="22"/>
      <c r="J169" s="22"/>
      <c r="K169" s="22"/>
      <c r="L169" s="22"/>
      <c r="M169" s="17"/>
      <c r="N169" s="18"/>
      <c r="O169" s="19" t="str">
        <f t="shared" si="27"/>
        <v/>
      </c>
      <c r="P169" s="19" t="str">
        <f t="shared" si="28"/>
        <v/>
      </c>
      <c r="Q169" s="19" t="str">
        <f t="shared" si="29"/>
        <v/>
      </c>
      <c r="R169" s="19" t="str">
        <f t="shared" si="30"/>
        <v/>
      </c>
      <c r="S169" s="19" t="str">
        <f t="shared" si="31"/>
        <v/>
      </c>
      <c r="T169" s="19" t="str">
        <f t="shared" si="32"/>
        <v/>
      </c>
      <c r="U169" s="19" t="str">
        <f t="shared" si="33"/>
        <v/>
      </c>
      <c r="V169" s="19" t="str">
        <f t="shared" si="34"/>
        <v/>
      </c>
      <c r="W169" s="19" t="str">
        <f t="shared" si="35"/>
        <v/>
      </c>
      <c r="X169" s="17"/>
      <c r="Y169" s="23"/>
      <c r="Z169" s="23"/>
      <c r="AA169" s="26"/>
      <c r="AB169" s="24" t="str">
        <f>IF(B169="","",IF(OR(J169="Owner Funding",J169="Drawings",J169="Transfer",J169="Private"),IF(E169="","OK",IF(COUNTIF('01_Setup'!$B$23:$B$32,E169)=1,"OK","Unknown property")),IF(COUNTIF('01_Setup'!$B$23:$B$32,E169)=1,"OK","Unknown property")))</f>
        <v/>
      </c>
      <c r="AC169" s="24" t="str">
        <f t="shared" si="36"/>
        <v/>
      </c>
      <c r="AD169" s="24" t="str">
        <f t="shared" si="37"/>
        <v/>
      </c>
      <c r="AE169" s="24" t="str">
        <f t="shared" si="38"/>
        <v/>
      </c>
    </row>
    <row r="170" spans="1:31">
      <c r="A170" s="20" t="str">
        <f t="shared" si="26"/>
        <v/>
      </c>
      <c r="B170" s="21"/>
      <c r="C170" s="20" t="str">
        <f>IF(B170="","",IF(AND(B170&gt;='01_Setup'!$B$7,B170&lt;='01_Setup'!$B$8),'01_Setup'!$B$6,"Outside selected year"))</f>
        <v/>
      </c>
      <c r="D170" s="20" t="str">
        <f>IF(B170="","",IF(B170&lt;'01_Setup'!$B$7,"",IF(B170&lt;=DATE('01_Setup'!$B$5,7,5),"Q1",IF(B170&lt;=DATE('01_Setup'!$B$5,10,5),"Q2",IF(B170&lt;=DATE('01_Setup'!$B$5+1,1,5),"Q3",IF(B170&lt;='01_Setup'!$B$8,"Q4",""))))))</f>
        <v/>
      </c>
      <c r="E170" s="22"/>
      <c r="F170" s="25"/>
      <c r="G170" s="25"/>
      <c r="H170" s="22"/>
      <c r="I170" s="22"/>
      <c r="J170" s="22"/>
      <c r="K170" s="22"/>
      <c r="L170" s="22"/>
      <c r="M170" s="17"/>
      <c r="N170" s="18"/>
      <c r="O170" s="19" t="str">
        <f t="shared" si="27"/>
        <v/>
      </c>
      <c r="P170" s="19" t="str">
        <f t="shared" si="28"/>
        <v/>
      </c>
      <c r="Q170" s="19" t="str">
        <f t="shared" si="29"/>
        <v/>
      </c>
      <c r="R170" s="19" t="str">
        <f t="shared" si="30"/>
        <v/>
      </c>
      <c r="S170" s="19" t="str">
        <f t="shared" si="31"/>
        <v/>
      </c>
      <c r="T170" s="19" t="str">
        <f t="shared" si="32"/>
        <v/>
      </c>
      <c r="U170" s="19" t="str">
        <f t="shared" si="33"/>
        <v/>
      </c>
      <c r="V170" s="19" t="str">
        <f t="shared" si="34"/>
        <v/>
      </c>
      <c r="W170" s="19" t="str">
        <f t="shared" si="35"/>
        <v/>
      </c>
      <c r="X170" s="17"/>
      <c r="Y170" s="23"/>
      <c r="Z170" s="23"/>
      <c r="AA170" s="26"/>
      <c r="AB170" s="24" t="str">
        <f>IF(B170="","",IF(OR(J170="Owner Funding",J170="Drawings",J170="Transfer",J170="Private"),IF(E170="","OK",IF(COUNTIF('01_Setup'!$B$23:$B$32,E170)=1,"OK","Unknown property")),IF(COUNTIF('01_Setup'!$B$23:$B$32,E170)=1,"OK","Unknown property")))</f>
        <v/>
      </c>
      <c r="AC170" s="24" t="str">
        <f t="shared" si="36"/>
        <v/>
      </c>
      <c r="AD170" s="24" t="str">
        <f t="shared" si="37"/>
        <v/>
      </c>
      <c r="AE170" s="24" t="str">
        <f t="shared" si="38"/>
        <v/>
      </c>
    </row>
    <row r="171" spans="1:31">
      <c r="A171" s="20" t="str">
        <f t="shared" si="26"/>
        <v/>
      </c>
      <c r="B171" s="21"/>
      <c r="C171" s="20" t="str">
        <f>IF(B171="","",IF(AND(B171&gt;='01_Setup'!$B$7,B171&lt;='01_Setup'!$B$8),'01_Setup'!$B$6,"Outside selected year"))</f>
        <v/>
      </c>
      <c r="D171" s="20" t="str">
        <f>IF(B171="","",IF(B171&lt;'01_Setup'!$B$7,"",IF(B171&lt;=DATE('01_Setup'!$B$5,7,5),"Q1",IF(B171&lt;=DATE('01_Setup'!$B$5,10,5),"Q2",IF(B171&lt;=DATE('01_Setup'!$B$5+1,1,5),"Q3",IF(B171&lt;='01_Setup'!$B$8,"Q4",""))))))</f>
        <v/>
      </c>
      <c r="E171" s="22"/>
      <c r="F171" s="25"/>
      <c r="G171" s="25"/>
      <c r="H171" s="22"/>
      <c r="I171" s="22"/>
      <c r="J171" s="22"/>
      <c r="K171" s="22"/>
      <c r="L171" s="22"/>
      <c r="M171" s="17"/>
      <c r="N171" s="18"/>
      <c r="O171" s="19" t="str">
        <f t="shared" si="27"/>
        <v/>
      </c>
      <c r="P171" s="19" t="str">
        <f t="shared" si="28"/>
        <v/>
      </c>
      <c r="Q171" s="19" t="str">
        <f t="shared" si="29"/>
        <v/>
      </c>
      <c r="R171" s="19" t="str">
        <f t="shared" si="30"/>
        <v/>
      </c>
      <c r="S171" s="19" t="str">
        <f t="shared" si="31"/>
        <v/>
      </c>
      <c r="T171" s="19" t="str">
        <f t="shared" si="32"/>
        <v/>
      </c>
      <c r="U171" s="19" t="str">
        <f t="shared" si="33"/>
        <v/>
      </c>
      <c r="V171" s="19" t="str">
        <f t="shared" si="34"/>
        <v/>
      </c>
      <c r="W171" s="19" t="str">
        <f t="shared" si="35"/>
        <v/>
      </c>
      <c r="X171" s="17"/>
      <c r="Y171" s="23"/>
      <c r="Z171" s="23"/>
      <c r="AA171" s="26"/>
      <c r="AB171" s="24" t="str">
        <f>IF(B171="","",IF(OR(J171="Owner Funding",J171="Drawings",J171="Transfer",J171="Private"),IF(E171="","OK",IF(COUNTIF('01_Setup'!$B$23:$B$32,E171)=1,"OK","Unknown property")),IF(COUNTIF('01_Setup'!$B$23:$B$32,E171)=1,"OK","Unknown property")))</f>
        <v/>
      </c>
      <c r="AC171" s="24" t="str">
        <f t="shared" si="36"/>
        <v/>
      </c>
      <c r="AD171" s="24" t="str">
        <f t="shared" si="37"/>
        <v/>
      </c>
      <c r="AE171" s="24" t="str">
        <f t="shared" si="38"/>
        <v/>
      </c>
    </row>
    <row r="172" spans="1:31">
      <c r="A172" s="20" t="str">
        <f t="shared" si="26"/>
        <v/>
      </c>
      <c r="B172" s="21"/>
      <c r="C172" s="20" t="str">
        <f>IF(B172="","",IF(AND(B172&gt;='01_Setup'!$B$7,B172&lt;='01_Setup'!$B$8),'01_Setup'!$B$6,"Outside selected year"))</f>
        <v/>
      </c>
      <c r="D172" s="20" t="str">
        <f>IF(B172="","",IF(B172&lt;'01_Setup'!$B$7,"",IF(B172&lt;=DATE('01_Setup'!$B$5,7,5),"Q1",IF(B172&lt;=DATE('01_Setup'!$B$5,10,5),"Q2",IF(B172&lt;=DATE('01_Setup'!$B$5+1,1,5),"Q3",IF(B172&lt;='01_Setup'!$B$8,"Q4",""))))))</f>
        <v/>
      </c>
      <c r="E172" s="22"/>
      <c r="F172" s="25"/>
      <c r="G172" s="25"/>
      <c r="H172" s="22"/>
      <c r="I172" s="22"/>
      <c r="J172" s="22"/>
      <c r="K172" s="22"/>
      <c r="L172" s="22"/>
      <c r="M172" s="17"/>
      <c r="N172" s="18"/>
      <c r="O172" s="19" t="str">
        <f t="shared" si="27"/>
        <v/>
      </c>
      <c r="P172" s="19" t="str">
        <f t="shared" si="28"/>
        <v/>
      </c>
      <c r="Q172" s="19" t="str">
        <f t="shared" si="29"/>
        <v/>
      </c>
      <c r="R172" s="19" t="str">
        <f t="shared" si="30"/>
        <v/>
      </c>
      <c r="S172" s="19" t="str">
        <f t="shared" si="31"/>
        <v/>
      </c>
      <c r="T172" s="19" t="str">
        <f t="shared" si="32"/>
        <v/>
      </c>
      <c r="U172" s="19" t="str">
        <f t="shared" si="33"/>
        <v/>
      </c>
      <c r="V172" s="19" t="str">
        <f t="shared" si="34"/>
        <v/>
      </c>
      <c r="W172" s="19" t="str">
        <f t="shared" si="35"/>
        <v/>
      </c>
      <c r="X172" s="17"/>
      <c r="Y172" s="23"/>
      <c r="Z172" s="23"/>
      <c r="AA172" s="26"/>
      <c r="AB172" s="24" t="str">
        <f>IF(B172="","",IF(OR(J172="Owner Funding",J172="Drawings",J172="Transfer",J172="Private"),IF(E172="","OK",IF(COUNTIF('01_Setup'!$B$23:$B$32,E172)=1,"OK","Unknown property")),IF(COUNTIF('01_Setup'!$B$23:$B$32,E172)=1,"OK","Unknown property")))</f>
        <v/>
      </c>
      <c r="AC172" s="24" t="str">
        <f t="shared" si="36"/>
        <v/>
      </c>
      <c r="AD172" s="24" t="str">
        <f t="shared" si="37"/>
        <v/>
      </c>
      <c r="AE172" s="24" t="str">
        <f t="shared" si="38"/>
        <v/>
      </c>
    </row>
    <row r="173" spans="1:31">
      <c r="A173" s="20" t="str">
        <f t="shared" si="26"/>
        <v/>
      </c>
      <c r="B173" s="21"/>
      <c r="C173" s="20" t="str">
        <f>IF(B173="","",IF(AND(B173&gt;='01_Setup'!$B$7,B173&lt;='01_Setup'!$B$8),'01_Setup'!$B$6,"Outside selected year"))</f>
        <v/>
      </c>
      <c r="D173" s="20" t="str">
        <f>IF(B173="","",IF(B173&lt;'01_Setup'!$B$7,"",IF(B173&lt;=DATE('01_Setup'!$B$5,7,5),"Q1",IF(B173&lt;=DATE('01_Setup'!$B$5,10,5),"Q2",IF(B173&lt;=DATE('01_Setup'!$B$5+1,1,5),"Q3",IF(B173&lt;='01_Setup'!$B$8,"Q4",""))))))</f>
        <v/>
      </c>
      <c r="E173" s="22"/>
      <c r="F173" s="25"/>
      <c r="G173" s="25"/>
      <c r="H173" s="22"/>
      <c r="I173" s="22"/>
      <c r="J173" s="22"/>
      <c r="K173" s="22"/>
      <c r="L173" s="22"/>
      <c r="M173" s="17"/>
      <c r="N173" s="18"/>
      <c r="O173" s="19" t="str">
        <f t="shared" si="27"/>
        <v/>
      </c>
      <c r="P173" s="19" t="str">
        <f t="shared" si="28"/>
        <v/>
      </c>
      <c r="Q173" s="19" t="str">
        <f t="shared" si="29"/>
        <v/>
      </c>
      <c r="R173" s="19" t="str">
        <f t="shared" si="30"/>
        <v/>
      </c>
      <c r="S173" s="19" t="str">
        <f t="shared" si="31"/>
        <v/>
      </c>
      <c r="T173" s="19" t="str">
        <f t="shared" si="32"/>
        <v/>
      </c>
      <c r="U173" s="19" t="str">
        <f t="shared" si="33"/>
        <v/>
      </c>
      <c r="V173" s="19" t="str">
        <f t="shared" si="34"/>
        <v/>
      </c>
      <c r="W173" s="19" t="str">
        <f t="shared" si="35"/>
        <v/>
      </c>
      <c r="X173" s="17"/>
      <c r="Y173" s="23"/>
      <c r="Z173" s="23"/>
      <c r="AA173" s="26"/>
      <c r="AB173" s="24" t="str">
        <f>IF(B173="","",IF(OR(J173="Owner Funding",J173="Drawings",J173="Transfer",J173="Private"),IF(E173="","OK",IF(COUNTIF('01_Setup'!$B$23:$B$32,E173)=1,"OK","Unknown property")),IF(COUNTIF('01_Setup'!$B$23:$B$32,E173)=1,"OK","Unknown property")))</f>
        <v/>
      </c>
      <c r="AC173" s="24" t="str">
        <f t="shared" si="36"/>
        <v/>
      </c>
      <c r="AD173" s="24" t="str">
        <f t="shared" si="37"/>
        <v/>
      </c>
      <c r="AE173" s="24" t="str">
        <f t="shared" si="38"/>
        <v/>
      </c>
    </row>
    <row r="174" spans="1:31">
      <c r="A174" s="20" t="str">
        <f t="shared" si="26"/>
        <v/>
      </c>
      <c r="B174" s="21"/>
      <c r="C174" s="20" t="str">
        <f>IF(B174="","",IF(AND(B174&gt;='01_Setup'!$B$7,B174&lt;='01_Setup'!$B$8),'01_Setup'!$B$6,"Outside selected year"))</f>
        <v/>
      </c>
      <c r="D174" s="20" t="str">
        <f>IF(B174="","",IF(B174&lt;'01_Setup'!$B$7,"",IF(B174&lt;=DATE('01_Setup'!$B$5,7,5),"Q1",IF(B174&lt;=DATE('01_Setup'!$B$5,10,5),"Q2",IF(B174&lt;=DATE('01_Setup'!$B$5+1,1,5),"Q3",IF(B174&lt;='01_Setup'!$B$8,"Q4",""))))))</f>
        <v/>
      </c>
      <c r="E174" s="22"/>
      <c r="F174" s="25"/>
      <c r="G174" s="25"/>
      <c r="H174" s="22"/>
      <c r="I174" s="22"/>
      <c r="J174" s="22"/>
      <c r="K174" s="22"/>
      <c r="L174" s="22"/>
      <c r="M174" s="17"/>
      <c r="N174" s="18"/>
      <c r="O174" s="19" t="str">
        <f t="shared" si="27"/>
        <v/>
      </c>
      <c r="P174" s="19" t="str">
        <f t="shared" si="28"/>
        <v/>
      </c>
      <c r="Q174" s="19" t="str">
        <f t="shared" si="29"/>
        <v/>
      </c>
      <c r="R174" s="19" t="str">
        <f t="shared" si="30"/>
        <v/>
      </c>
      <c r="S174" s="19" t="str">
        <f t="shared" si="31"/>
        <v/>
      </c>
      <c r="T174" s="19" t="str">
        <f t="shared" si="32"/>
        <v/>
      </c>
      <c r="U174" s="19" t="str">
        <f t="shared" si="33"/>
        <v/>
      </c>
      <c r="V174" s="19" t="str">
        <f t="shared" si="34"/>
        <v/>
      </c>
      <c r="W174" s="19" t="str">
        <f t="shared" si="35"/>
        <v/>
      </c>
      <c r="X174" s="17"/>
      <c r="Y174" s="23"/>
      <c r="Z174" s="23"/>
      <c r="AA174" s="26"/>
      <c r="AB174" s="24" t="str">
        <f>IF(B174="","",IF(OR(J174="Owner Funding",J174="Drawings",J174="Transfer",J174="Private"),IF(E174="","OK",IF(COUNTIF('01_Setup'!$B$23:$B$32,E174)=1,"OK","Unknown property")),IF(COUNTIF('01_Setup'!$B$23:$B$32,E174)=1,"OK","Unknown property")))</f>
        <v/>
      </c>
      <c r="AC174" s="24" t="str">
        <f t="shared" si="36"/>
        <v/>
      </c>
      <c r="AD174" s="24" t="str">
        <f t="shared" si="37"/>
        <v/>
      </c>
      <c r="AE174" s="24" t="str">
        <f t="shared" si="38"/>
        <v/>
      </c>
    </row>
    <row r="175" spans="1:31">
      <c r="A175" s="20" t="str">
        <f t="shared" si="26"/>
        <v/>
      </c>
      <c r="B175" s="21"/>
      <c r="C175" s="20" t="str">
        <f>IF(B175="","",IF(AND(B175&gt;='01_Setup'!$B$7,B175&lt;='01_Setup'!$B$8),'01_Setup'!$B$6,"Outside selected year"))</f>
        <v/>
      </c>
      <c r="D175" s="20" t="str">
        <f>IF(B175="","",IF(B175&lt;'01_Setup'!$B$7,"",IF(B175&lt;=DATE('01_Setup'!$B$5,7,5),"Q1",IF(B175&lt;=DATE('01_Setup'!$B$5,10,5),"Q2",IF(B175&lt;=DATE('01_Setup'!$B$5+1,1,5),"Q3",IF(B175&lt;='01_Setup'!$B$8,"Q4",""))))))</f>
        <v/>
      </c>
      <c r="E175" s="22"/>
      <c r="F175" s="25"/>
      <c r="G175" s="25"/>
      <c r="H175" s="22"/>
      <c r="I175" s="22"/>
      <c r="J175" s="22"/>
      <c r="K175" s="22"/>
      <c r="L175" s="22"/>
      <c r="M175" s="17"/>
      <c r="N175" s="18"/>
      <c r="O175" s="19" t="str">
        <f t="shared" si="27"/>
        <v/>
      </c>
      <c r="P175" s="19" t="str">
        <f t="shared" si="28"/>
        <v/>
      </c>
      <c r="Q175" s="19" t="str">
        <f t="shared" si="29"/>
        <v/>
      </c>
      <c r="R175" s="19" t="str">
        <f t="shared" si="30"/>
        <v/>
      </c>
      <c r="S175" s="19" t="str">
        <f t="shared" si="31"/>
        <v/>
      </c>
      <c r="T175" s="19" t="str">
        <f t="shared" si="32"/>
        <v/>
      </c>
      <c r="U175" s="19" t="str">
        <f t="shared" si="33"/>
        <v/>
      </c>
      <c r="V175" s="19" t="str">
        <f t="shared" si="34"/>
        <v/>
      </c>
      <c r="W175" s="19" t="str">
        <f t="shared" si="35"/>
        <v/>
      </c>
      <c r="X175" s="17"/>
      <c r="Y175" s="23"/>
      <c r="Z175" s="23"/>
      <c r="AA175" s="26"/>
      <c r="AB175" s="24" t="str">
        <f>IF(B175="","",IF(OR(J175="Owner Funding",J175="Drawings",J175="Transfer",J175="Private"),IF(E175="","OK",IF(COUNTIF('01_Setup'!$B$23:$B$32,E175)=1,"OK","Unknown property")),IF(COUNTIF('01_Setup'!$B$23:$B$32,E175)=1,"OK","Unknown property")))</f>
        <v/>
      </c>
      <c r="AC175" s="24" t="str">
        <f t="shared" si="36"/>
        <v/>
      </c>
      <c r="AD175" s="24" t="str">
        <f t="shared" si="37"/>
        <v/>
      </c>
      <c r="AE175" s="24" t="str">
        <f t="shared" si="38"/>
        <v/>
      </c>
    </row>
    <row r="176" spans="1:31">
      <c r="A176" s="20" t="str">
        <f t="shared" si="26"/>
        <v/>
      </c>
      <c r="B176" s="21"/>
      <c r="C176" s="20" t="str">
        <f>IF(B176="","",IF(AND(B176&gt;='01_Setup'!$B$7,B176&lt;='01_Setup'!$B$8),'01_Setup'!$B$6,"Outside selected year"))</f>
        <v/>
      </c>
      <c r="D176" s="20" t="str">
        <f>IF(B176="","",IF(B176&lt;'01_Setup'!$B$7,"",IF(B176&lt;=DATE('01_Setup'!$B$5,7,5),"Q1",IF(B176&lt;=DATE('01_Setup'!$B$5,10,5),"Q2",IF(B176&lt;=DATE('01_Setup'!$B$5+1,1,5),"Q3",IF(B176&lt;='01_Setup'!$B$8,"Q4",""))))))</f>
        <v/>
      </c>
      <c r="E176" s="22"/>
      <c r="F176" s="25"/>
      <c r="G176" s="25"/>
      <c r="H176" s="22"/>
      <c r="I176" s="22"/>
      <c r="J176" s="22"/>
      <c r="K176" s="22"/>
      <c r="L176" s="22"/>
      <c r="M176" s="17"/>
      <c r="N176" s="18"/>
      <c r="O176" s="19" t="str">
        <f t="shared" si="27"/>
        <v/>
      </c>
      <c r="P176" s="19" t="str">
        <f t="shared" si="28"/>
        <v/>
      </c>
      <c r="Q176" s="19" t="str">
        <f t="shared" si="29"/>
        <v/>
      </c>
      <c r="R176" s="19" t="str">
        <f t="shared" si="30"/>
        <v/>
      </c>
      <c r="S176" s="19" t="str">
        <f t="shared" si="31"/>
        <v/>
      </c>
      <c r="T176" s="19" t="str">
        <f t="shared" si="32"/>
        <v/>
      </c>
      <c r="U176" s="19" t="str">
        <f t="shared" si="33"/>
        <v/>
      </c>
      <c r="V176" s="19" t="str">
        <f t="shared" si="34"/>
        <v/>
      </c>
      <c r="W176" s="19" t="str">
        <f t="shared" si="35"/>
        <v/>
      </c>
      <c r="X176" s="17"/>
      <c r="Y176" s="23"/>
      <c r="Z176" s="23"/>
      <c r="AA176" s="26"/>
      <c r="AB176" s="24" t="str">
        <f>IF(B176="","",IF(OR(J176="Owner Funding",J176="Drawings",J176="Transfer",J176="Private"),IF(E176="","OK",IF(COUNTIF('01_Setup'!$B$23:$B$32,E176)=1,"OK","Unknown property")),IF(COUNTIF('01_Setup'!$B$23:$B$32,E176)=1,"OK","Unknown property")))</f>
        <v/>
      </c>
      <c r="AC176" s="24" t="str">
        <f t="shared" si="36"/>
        <v/>
      </c>
      <c r="AD176" s="24" t="str">
        <f t="shared" si="37"/>
        <v/>
      </c>
      <c r="AE176" s="24" t="str">
        <f t="shared" si="38"/>
        <v/>
      </c>
    </row>
    <row r="177" spans="1:31">
      <c r="A177" s="20" t="str">
        <f t="shared" si="26"/>
        <v/>
      </c>
      <c r="B177" s="21"/>
      <c r="C177" s="20" t="str">
        <f>IF(B177="","",IF(AND(B177&gt;='01_Setup'!$B$7,B177&lt;='01_Setup'!$B$8),'01_Setup'!$B$6,"Outside selected year"))</f>
        <v/>
      </c>
      <c r="D177" s="20" t="str">
        <f>IF(B177="","",IF(B177&lt;'01_Setup'!$B$7,"",IF(B177&lt;=DATE('01_Setup'!$B$5,7,5),"Q1",IF(B177&lt;=DATE('01_Setup'!$B$5,10,5),"Q2",IF(B177&lt;=DATE('01_Setup'!$B$5+1,1,5),"Q3",IF(B177&lt;='01_Setup'!$B$8,"Q4",""))))))</f>
        <v/>
      </c>
      <c r="E177" s="22"/>
      <c r="F177" s="25"/>
      <c r="G177" s="25"/>
      <c r="H177" s="22"/>
      <c r="I177" s="22"/>
      <c r="J177" s="22"/>
      <c r="K177" s="22"/>
      <c r="L177" s="22"/>
      <c r="M177" s="17"/>
      <c r="N177" s="18"/>
      <c r="O177" s="19" t="str">
        <f t="shared" si="27"/>
        <v/>
      </c>
      <c r="P177" s="19" t="str">
        <f t="shared" si="28"/>
        <v/>
      </c>
      <c r="Q177" s="19" t="str">
        <f t="shared" si="29"/>
        <v/>
      </c>
      <c r="R177" s="19" t="str">
        <f t="shared" si="30"/>
        <v/>
      </c>
      <c r="S177" s="19" t="str">
        <f t="shared" si="31"/>
        <v/>
      </c>
      <c r="T177" s="19" t="str">
        <f t="shared" si="32"/>
        <v/>
      </c>
      <c r="U177" s="19" t="str">
        <f t="shared" si="33"/>
        <v/>
      </c>
      <c r="V177" s="19" t="str">
        <f t="shared" si="34"/>
        <v/>
      </c>
      <c r="W177" s="19" t="str">
        <f t="shared" si="35"/>
        <v/>
      </c>
      <c r="X177" s="17"/>
      <c r="Y177" s="23"/>
      <c r="Z177" s="23"/>
      <c r="AA177" s="26"/>
      <c r="AB177" s="24" t="str">
        <f>IF(B177="","",IF(OR(J177="Owner Funding",J177="Drawings",J177="Transfer",J177="Private"),IF(E177="","OK",IF(COUNTIF('01_Setup'!$B$23:$B$32,E177)=1,"OK","Unknown property")),IF(COUNTIF('01_Setup'!$B$23:$B$32,E177)=1,"OK","Unknown property")))</f>
        <v/>
      </c>
      <c r="AC177" s="24" t="str">
        <f t="shared" si="36"/>
        <v/>
      </c>
      <c r="AD177" s="24" t="str">
        <f t="shared" si="37"/>
        <v/>
      </c>
      <c r="AE177" s="24" t="str">
        <f t="shared" si="38"/>
        <v/>
      </c>
    </row>
    <row r="178" spans="1:31">
      <c r="A178" s="20" t="str">
        <f t="shared" si="26"/>
        <v/>
      </c>
      <c r="B178" s="21"/>
      <c r="C178" s="20" t="str">
        <f>IF(B178="","",IF(AND(B178&gt;='01_Setup'!$B$7,B178&lt;='01_Setup'!$B$8),'01_Setup'!$B$6,"Outside selected year"))</f>
        <v/>
      </c>
      <c r="D178" s="20" t="str">
        <f>IF(B178="","",IF(B178&lt;'01_Setup'!$B$7,"",IF(B178&lt;=DATE('01_Setup'!$B$5,7,5),"Q1",IF(B178&lt;=DATE('01_Setup'!$B$5,10,5),"Q2",IF(B178&lt;=DATE('01_Setup'!$B$5+1,1,5),"Q3",IF(B178&lt;='01_Setup'!$B$8,"Q4",""))))))</f>
        <v/>
      </c>
      <c r="E178" s="22"/>
      <c r="F178" s="25"/>
      <c r="G178" s="25"/>
      <c r="H178" s="22"/>
      <c r="I178" s="22"/>
      <c r="J178" s="22"/>
      <c r="K178" s="22"/>
      <c r="L178" s="22"/>
      <c r="M178" s="17"/>
      <c r="N178" s="18"/>
      <c r="O178" s="19" t="str">
        <f t="shared" si="27"/>
        <v/>
      </c>
      <c r="P178" s="19" t="str">
        <f t="shared" si="28"/>
        <v/>
      </c>
      <c r="Q178" s="19" t="str">
        <f t="shared" si="29"/>
        <v/>
      </c>
      <c r="R178" s="19" t="str">
        <f t="shared" si="30"/>
        <v/>
      </c>
      <c r="S178" s="19" t="str">
        <f t="shared" si="31"/>
        <v/>
      </c>
      <c r="T178" s="19" t="str">
        <f t="shared" si="32"/>
        <v/>
      </c>
      <c r="U178" s="19" t="str">
        <f t="shared" si="33"/>
        <v/>
      </c>
      <c r="V178" s="19" t="str">
        <f t="shared" si="34"/>
        <v/>
      </c>
      <c r="W178" s="19" t="str">
        <f t="shared" si="35"/>
        <v/>
      </c>
      <c r="X178" s="17"/>
      <c r="Y178" s="23"/>
      <c r="Z178" s="23"/>
      <c r="AA178" s="26"/>
      <c r="AB178" s="24" t="str">
        <f>IF(B178="","",IF(OR(J178="Owner Funding",J178="Drawings",J178="Transfer",J178="Private"),IF(E178="","OK",IF(COUNTIF('01_Setup'!$B$23:$B$32,E178)=1,"OK","Unknown property")),IF(COUNTIF('01_Setup'!$B$23:$B$32,E178)=1,"OK","Unknown property")))</f>
        <v/>
      </c>
      <c r="AC178" s="24" t="str">
        <f t="shared" si="36"/>
        <v/>
      </c>
      <c r="AD178" s="24" t="str">
        <f t="shared" si="37"/>
        <v/>
      </c>
      <c r="AE178" s="24" t="str">
        <f t="shared" si="38"/>
        <v/>
      </c>
    </row>
    <row r="179" spans="1:31">
      <c r="A179" s="20" t="str">
        <f t="shared" si="26"/>
        <v/>
      </c>
      <c r="B179" s="21"/>
      <c r="C179" s="20" t="str">
        <f>IF(B179="","",IF(AND(B179&gt;='01_Setup'!$B$7,B179&lt;='01_Setup'!$B$8),'01_Setup'!$B$6,"Outside selected year"))</f>
        <v/>
      </c>
      <c r="D179" s="20" t="str">
        <f>IF(B179="","",IF(B179&lt;'01_Setup'!$B$7,"",IF(B179&lt;=DATE('01_Setup'!$B$5,7,5),"Q1",IF(B179&lt;=DATE('01_Setup'!$B$5,10,5),"Q2",IF(B179&lt;=DATE('01_Setup'!$B$5+1,1,5),"Q3",IF(B179&lt;='01_Setup'!$B$8,"Q4",""))))))</f>
        <v/>
      </c>
      <c r="E179" s="22"/>
      <c r="F179" s="25"/>
      <c r="G179" s="25"/>
      <c r="H179" s="22"/>
      <c r="I179" s="22"/>
      <c r="J179" s="22"/>
      <c r="K179" s="22"/>
      <c r="L179" s="22"/>
      <c r="M179" s="17"/>
      <c r="N179" s="18"/>
      <c r="O179" s="19" t="str">
        <f t="shared" si="27"/>
        <v/>
      </c>
      <c r="P179" s="19" t="str">
        <f t="shared" si="28"/>
        <v/>
      </c>
      <c r="Q179" s="19" t="str">
        <f t="shared" si="29"/>
        <v/>
      </c>
      <c r="R179" s="19" t="str">
        <f t="shared" si="30"/>
        <v/>
      </c>
      <c r="S179" s="19" t="str">
        <f t="shared" si="31"/>
        <v/>
      </c>
      <c r="T179" s="19" t="str">
        <f t="shared" si="32"/>
        <v/>
      </c>
      <c r="U179" s="19" t="str">
        <f t="shared" si="33"/>
        <v/>
      </c>
      <c r="V179" s="19" t="str">
        <f t="shared" si="34"/>
        <v/>
      </c>
      <c r="W179" s="19" t="str">
        <f t="shared" si="35"/>
        <v/>
      </c>
      <c r="X179" s="17"/>
      <c r="Y179" s="23"/>
      <c r="Z179" s="23"/>
      <c r="AA179" s="26"/>
      <c r="AB179" s="24" t="str">
        <f>IF(B179="","",IF(OR(J179="Owner Funding",J179="Drawings",J179="Transfer",J179="Private"),IF(E179="","OK",IF(COUNTIF('01_Setup'!$B$23:$B$32,E179)=1,"OK","Unknown property")),IF(COUNTIF('01_Setup'!$B$23:$B$32,E179)=1,"OK","Unknown property")))</f>
        <v/>
      </c>
      <c r="AC179" s="24" t="str">
        <f t="shared" si="36"/>
        <v/>
      </c>
      <c r="AD179" s="24" t="str">
        <f t="shared" si="37"/>
        <v/>
      </c>
      <c r="AE179" s="24" t="str">
        <f t="shared" si="38"/>
        <v/>
      </c>
    </row>
    <row r="180" spans="1:31">
      <c r="A180" s="20" t="str">
        <f t="shared" si="26"/>
        <v/>
      </c>
      <c r="B180" s="21"/>
      <c r="C180" s="20" t="str">
        <f>IF(B180="","",IF(AND(B180&gt;='01_Setup'!$B$7,B180&lt;='01_Setup'!$B$8),'01_Setup'!$B$6,"Outside selected year"))</f>
        <v/>
      </c>
      <c r="D180" s="20" t="str">
        <f>IF(B180="","",IF(B180&lt;'01_Setup'!$B$7,"",IF(B180&lt;=DATE('01_Setup'!$B$5,7,5),"Q1",IF(B180&lt;=DATE('01_Setup'!$B$5,10,5),"Q2",IF(B180&lt;=DATE('01_Setup'!$B$5+1,1,5),"Q3",IF(B180&lt;='01_Setup'!$B$8,"Q4",""))))))</f>
        <v/>
      </c>
      <c r="E180" s="22"/>
      <c r="F180" s="25"/>
      <c r="G180" s="25"/>
      <c r="H180" s="22"/>
      <c r="I180" s="22"/>
      <c r="J180" s="22"/>
      <c r="K180" s="22"/>
      <c r="L180" s="22"/>
      <c r="M180" s="17"/>
      <c r="N180" s="18"/>
      <c r="O180" s="19" t="str">
        <f t="shared" si="27"/>
        <v/>
      </c>
      <c r="P180" s="19" t="str">
        <f t="shared" si="28"/>
        <v/>
      </c>
      <c r="Q180" s="19" t="str">
        <f t="shared" si="29"/>
        <v/>
      </c>
      <c r="R180" s="19" t="str">
        <f t="shared" si="30"/>
        <v/>
      </c>
      <c r="S180" s="19" t="str">
        <f t="shared" si="31"/>
        <v/>
      </c>
      <c r="T180" s="19" t="str">
        <f t="shared" si="32"/>
        <v/>
      </c>
      <c r="U180" s="19" t="str">
        <f t="shared" si="33"/>
        <v/>
      </c>
      <c r="V180" s="19" t="str">
        <f t="shared" si="34"/>
        <v/>
      </c>
      <c r="W180" s="19" t="str">
        <f t="shared" si="35"/>
        <v/>
      </c>
      <c r="X180" s="17"/>
      <c r="Y180" s="23"/>
      <c r="Z180" s="23"/>
      <c r="AA180" s="26"/>
      <c r="AB180" s="24" t="str">
        <f>IF(B180="","",IF(OR(J180="Owner Funding",J180="Drawings",J180="Transfer",J180="Private"),IF(E180="","OK",IF(COUNTIF('01_Setup'!$B$23:$B$32,E180)=1,"OK","Unknown property")),IF(COUNTIF('01_Setup'!$B$23:$B$32,E180)=1,"OK","Unknown property")))</f>
        <v/>
      </c>
      <c r="AC180" s="24" t="str">
        <f t="shared" si="36"/>
        <v/>
      </c>
      <c r="AD180" s="24" t="str">
        <f t="shared" si="37"/>
        <v/>
      </c>
      <c r="AE180" s="24" t="str">
        <f t="shared" si="38"/>
        <v/>
      </c>
    </row>
    <row r="181" spans="1:31">
      <c r="A181" s="20" t="str">
        <f t="shared" si="26"/>
        <v/>
      </c>
      <c r="B181" s="21"/>
      <c r="C181" s="20" t="str">
        <f>IF(B181="","",IF(AND(B181&gt;='01_Setup'!$B$7,B181&lt;='01_Setup'!$B$8),'01_Setup'!$B$6,"Outside selected year"))</f>
        <v/>
      </c>
      <c r="D181" s="20" t="str">
        <f>IF(B181="","",IF(B181&lt;'01_Setup'!$B$7,"",IF(B181&lt;=DATE('01_Setup'!$B$5,7,5),"Q1",IF(B181&lt;=DATE('01_Setup'!$B$5,10,5),"Q2",IF(B181&lt;=DATE('01_Setup'!$B$5+1,1,5),"Q3",IF(B181&lt;='01_Setup'!$B$8,"Q4",""))))))</f>
        <v/>
      </c>
      <c r="E181" s="22"/>
      <c r="F181" s="25"/>
      <c r="G181" s="25"/>
      <c r="H181" s="22"/>
      <c r="I181" s="22"/>
      <c r="J181" s="22"/>
      <c r="K181" s="22"/>
      <c r="L181" s="22"/>
      <c r="M181" s="17"/>
      <c r="N181" s="18"/>
      <c r="O181" s="19" t="str">
        <f t="shared" si="27"/>
        <v/>
      </c>
      <c r="P181" s="19" t="str">
        <f t="shared" si="28"/>
        <v/>
      </c>
      <c r="Q181" s="19" t="str">
        <f t="shared" si="29"/>
        <v/>
      </c>
      <c r="R181" s="19" t="str">
        <f t="shared" si="30"/>
        <v/>
      </c>
      <c r="S181" s="19" t="str">
        <f t="shared" si="31"/>
        <v/>
      </c>
      <c r="T181" s="19" t="str">
        <f t="shared" si="32"/>
        <v/>
      </c>
      <c r="U181" s="19" t="str">
        <f t="shared" si="33"/>
        <v/>
      </c>
      <c r="V181" s="19" t="str">
        <f t="shared" si="34"/>
        <v/>
      </c>
      <c r="W181" s="19" t="str">
        <f t="shared" si="35"/>
        <v/>
      </c>
      <c r="X181" s="17"/>
      <c r="Y181" s="23"/>
      <c r="Z181" s="23"/>
      <c r="AA181" s="26"/>
      <c r="AB181" s="24" t="str">
        <f>IF(B181="","",IF(OR(J181="Owner Funding",J181="Drawings",J181="Transfer",J181="Private"),IF(E181="","OK",IF(COUNTIF('01_Setup'!$B$23:$B$32,E181)=1,"OK","Unknown property")),IF(COUNTIF('01_Setup'!$B$23:$B$32,E181)=1,"OK","Unknown property")))</f>
        <v/>
      </c>
      <c r="AC181" s="24" t="str">
        <f t="shared" si="36"/>
        <v/>
      </c>
      <c r="AD181" s="24" t="str">
        <f t="shared" si="37"/>
        <v/>
      </c>
      <c r="AE181" s="24" t="str">
        <f t="shared" si="38"/>
        <v/>
      </c>
    </row>
    <row r="182" spans="1:31">
      <c r="A182" s="20" t="str">
        <f t="shared" si="26"/>
        <v/>
      </c>
      <c r="B182" s="21"/>
      <c r="C182" s="20" t="str">
        <f>IF(B182="","",IF(AND(B182&gt;='01_Setup'!$B$7,B182&lt;='01_Setup'!$B$8),'01_Setup'!$B$6,"Outside selected year"))</f>
        <v/>
      </c>
      <c r="D182" s="20" t="str">
        <f>IF(B182="","",IF(B182&lt;'01_Setup'!$B$7,"",IF(B182&lt;=DATE('01_Setup'!$B$5,7,5),"Q1",IF(B182&lt;=DATE('01_Setup'!$B$5,10,5),"Q2",IF(B182&lt;=DATE('01_Setup'!$B$5+1,1,5),"Q3",IF(B182&lt;='01_Setup'!$B$8,"Q4",""))))))</f>
        <v/>
      </c>
      <c r="E182" s="22"/>
      <c r="F182" s="25"/>
      <c r="G182" s="25"/>
      <c r="H182" s="22"/>
      <c r="I182" s="22"/>
      <c r="J182" s="22"/>
      <c r="K182" s="22"/>
      <c r="L182" s="22"/>
      <c r="M182" s="17"/>
      <c r="N182" s="18"/>
      <c r="O182" s="19" t="str">
        <f t="shared" si="27"/>
        <v/>
      </c>
      <c r="P182" s="19" t="str">
        <f t="shared" si="28"/>
        <v/>
      </c>
      <c r="Q182" s="19" t="str">
        <f t="shared" si="29"/>
        <v/>
      </c>
      <c r="R182" s="19" t="str">
        <f t="shared" si="30"/>
        <v/>
      </c>
      <c r="S182" s="19" t="str">
        <f t="shared" si="31"/>
        <v/>
      </c>
      <c r="T182" s="19" t="str">
        <f t="shared" si="32"/>
        <v/>
      </c>
      <c r="U182" s="19" t="str">
        <f t="shared" si="33"/>
        <v/>
      </c>
      <c r="V182" s="19" t="str">
        <f t="shared" si="34"/>
        <v/>
      </c>
      <c r="W182" s="19" t="str">
        <f t="shared" si="35"/>
        <v/>
      </c>
      <c r="X182" s="17"/>
      <c r="Y182" s="23"/>
      <c r="Z182" s="23"/>
      <c r="AA182" s="26"/>
      <c r="AB182" s="24" t="str">
        <f>IF(B182="","",IF(OR(J182="Owner Funding",J182="Drawings",J182="Transfer",J182="Private"),IF(E182="","OK",IF(COUNTIF('01_Setup'!$B$23:$B$32,E182)=1,"OK","Unknown property")),IF(COUNTIF('01_Setup'!$B$23:$B$32,E182)=1,"OK","Unknown property")))</f>
        <v/>
      </c>
      <c r="AC182" s="24" t="str">
        <f t="shared" si="36"/>
        <v/>
      </c>
      <c r="AD182" s="24" t="str">
        <f t="shared" si="37"/>
        <v/>
      </c>
      <c r="AE182" s="24" t="str">
        <f t="shared" si="38"/>
        <v/>
      </c>
    </row>
    <row r="183" spans="1:31">
      <c r="A183" s="20" t="str">
        <f t="shared" si="26"/>
        <v/>
      </c>
      <c r="B183" s="21"/>
      <c r="C183" s="20" t="str">
        <f>IF(B183="","",IF(AND(B183&gt;='01_Setup'!$B$7,B183&lt;='01_Setup'!$B$8),'01_Setup'!$B$6,"Outside selected year"))</f>
        <v/>
      </c>
      <c r="D183" s="20" t="str">
        <f>IF(B183="","",IF(B183&lt;'01_Setup'!$B$7,"",IF(B183&lt;=DATE('01_Setup'!$B$5,7,5),"Q1",IF(B183&lt;=DATE('01_Setup'!$B$5,10,5),"Q2",IF(B183&lt;=DATE('01_Setup'!$B$5+1,1,5),"Q3",IF(B183&lt;='01_Setup'!$B$8,"Q4",""))))))</f>
        <v/>
      </c>
      <c r="E183" s="22"/>
      <c r="F183" s="25"/>
      <c r="G183" s="25"/>
      <c r="H183" s="22"/>
      <c r="I183" s="22"/>
      <c r="J183" s="22"/>
      <c r="K183" s="22"/>
      <c r="L183" s="22"/>
      <c r="M183" s="17"/>
      <c r="N183" s="18"/>
      <c r="O183" s="19" t="str">
        <f t="shared" si="27"/>
        <v/>
      </c>
      <c r="P183" s="19" t="str">
        <f t="shared" si="28"/>
        <v/>
      </c>
      <c r="Q183" s="19" t="str">
        <f t="shared" si="29"/>
        <v/>
      </c>
      <c r="R183" s="19" t="str">
        <f t="shared" si="30"/>
        <v/>
      </c>
      <c r="S183" s="19" t="str">
        <f t="shared" si="31"/>
        <v/>
      </c>
      <c r="T183" s="19" t="str">
        <f t="shared" si="32"/>
        <v/>
      </c>
      <c r="U183" s="19" t="str">
        <f t="shared" si="33"/>
        <v/>
      </c>
      <c r="V183" s="19" t="str">
        <f t="shared" si="34"/>
        <v/>
      </c>
      <c r="W183" s="19" t="str">
        <f t="shared" si="35"/>
        <v/>
      </c>
      <c r="X183" s="17"/>
      <c r="Y183" s="23"/>
      <c r="Z183" s="23"/>
      <c r="AA183" s="26"/>
      <c r="AB183" s="24" t="str">
        <f>IF(B183="","",IF(OR(J183="Owner Funding",J183="Drawings",J183="Transfer",J183="Private"),IF(E183="","OK",IF(COUNTIF('01_Setup'!$B$23:$B$32,E183)=1,"OK","Unknown property")),IF(COUNTIF('01_Setup'!$B$23:$B$32,E183)=1,"OK","Unknown property")))</f>
        <v/>
      </c>
      <c r="AC183" s="24" t="str">
        <f t="shared" si="36"/>
        <v/>
      </c>
      <c r="AD183" s="24" t="str">
        <f t="shared" si="37"/>
        <v/>
      </c>
      <c r="AE183" s="24" t="str">
        <f t="shared" si="38"/>
        <v/>
      </c>
    </row>
    <row r="184" spans="1:31">
      <c r="A184" s="20" t="str">
        <f t="shared" si="26"/>
        <v/>
      </c>
      <c r="B184" s="21"/>
      <c r="C184" s="20" t="str">
        <f>IF(B184="","",IF(AND(B184&gt;='01_Setup'!$B$7,B184&lt;='01_Setup'!$B$8),'01_Setup'!$B$6,"Outside selected year"))</f>
        <v/>
      </c>
      <c r="D184" s="20" t="str">
        <f>IF(B184="","",IF(B184&lt;'01_Setup'!$B$7,"",IF(B184&lt;=DATE('01_Setup'!$B$5,7,5),"Q1",IF(B184&lt;=DATE('01_Setup'!$B$5,10,5),"Q2",IF(B184&lt;=DATE('01_Setup'!$B$5+1,1,5),"Q3",IF(B184&lt;='01_Setup'!$B$8,"Q4",""))))))</f>
        <v/>
      </c>
      <c r="E184" s="22"/>
      <c r="F184" s="25"/>
      <c r="G184" s="25"/>
      <c r="H184" s="22"/>
      <c r="I184" s="22"/>
      <c r="J184" s="22"/>
      <c r="K184" s="22"/>
      <c r="L184" s="22"/>
      <c r="M184" s="17"/>
      <c r="N184" s="18"/>
      <c r="O184" s="19" t="str">
        <f t="shared" si="27"/>
        <v/>
      </c>
      <c r="P184" s="19" t="str">
        <f t="shared" si="28"/>
        <v/>
      </c>
      <c r="Q184" s="19" t="str">
        <f t="shared" si="29"/>
        <v/>
      </c>
      <c r="R184" s="19" t="str">
        <f t="shared" si="30"/>
        <v/>
      </c>
      <c r="S184" s="19" t="str">
        <f t="shared" si="31"/>
        <v/>
      </c>
      <c r="T184" s="19" t="str">
        <f t="shared" si="32"/>
        <v/>
      </c>
      <c r="U184" s="19" t="str">
        <f t="shared" si="33"/>
        <v/>
      </c>
      <c r="V184" s="19" t="str">
        <f t="shared" si="34"/>
        <v/>
      </c>
      <c r="W184" s="19" t="str">
        <f t="shared" si="35"/>
        <v/>
      </c>
      <c r="X184" s="17"/>
      <c r="Y184" s="23"/>
      <c r="Z184" s="23"/>
      <c r="AA184" s="26"/>
      <c r="AB184" s="24" t="str">
        <f>IF(B184="","",IF(OR(J184="Owner Funding",J184="Drawings",J184="Transfer",J184="Private"),IF(E184="","OK",IF(COUNTIF('01_Setup'!$B$23:$B$32,E184)=1,"OK","Unknown property")),IF(COUNTIF('01_Setup'!$B$23:$B$32,E184)=1,"OK","Unknown property")))</f>
        <v/>
      </c>
      <c r="AC184" s="24" t="str">
        <f t="shared" si="36"/>
        <v/>
      </c>
      <c r="AD184" s="24" t="str">
        <f t="shared" si="37"/>
        <v/>
      </c>
      <c r="AE184" s="24" t="str">
        <f t="shared" si="38"/>
        <v/>
      </c>
    </row>
    <row r="185" spans="1:31">
      <c r="A185" s="20" t="str">
        <f t="shared" si="26"/>
        <v/>
      </c>
      <c r="B185" s="21"/>
      <c r="C185" s="20" t="str">
        <f>IF(B185="","",IF(AND(B185&gt;='01_Setup'!$B$7,B185&lt;='01_Setup'!$B$8),'01_Setup'!$B$6,"Outside selected year"))</f>
        <v/>
      </c>
      <c r="D185" s="20" t="str">
        <f>IF(B185="","",IF(B185&lt;'01_Setup'!$B$7,"",IF(B185&lt;=DATE('01_Setup'!$B$5,7,5),"Q1",IF(B185&lt;=DATE('01_Setup'!$B$5,10,5),"Q2",IF(B185&lt;=DATE('01_Setup'!$B$5+1,1,5),"Q3",IF(B185&lt;='01_Setup'!$B$8,"Q4",""))))))</f>
        <v/>
      </c>
      <c r="E185" s="22"/>
      <c r="F185" s="25"/>
      <c r="G185" s="25"/>
      <c r="H185" s="22"/>
      <c r="I185" s="22"/>
      <c r="J185" s="22"/>
      <c r="K185" s="22"/>
      <c r="L185" s="22"/>
      <c r="M185" s="17"/>
      <c r="N185" s="18"/>
      <c r="O185" s="19" t="str">
        <f t="shared" si="27"/>
        <v/>
      </c>
      <c r="P185" s="19" t="str">
        <f t="shared" si="28"/>
        <v/>
      </c>
      <c r="Q185" s="19" t="str">
        <f t="shared" si="29"/>
        <v/>
      </c>
      <c r="R185" s="19" t="str">
        <f t="shared" si="30"/>
        <v/>
      </c>
      <c r="S185" s="19" t="str">
        <f t="shared" si="31"/>
        <v/>
      </c>
      <c r="T185" s="19" t="str">
        <f t="shared" si="32"/>
        <v/>
      </c>
      <c r="U185" s="19" t="str">
        <f t="shared" si="33"/>
        <v/>
      </c>
      <c r="V185" s="19" t="str">
        <f t="shared" si="34"/>
        <v/>
      </c>
      <c r="W185" s="19" t="str">
        <f t="shared" si="35"/>
        <v/>
      </c>
      <c r="X185" s="17"/>
      <c r="Y185" s="23"/>
      <c r="Z185" s="23"/>
      <c r="AA185" s="26"/>
      <c r="AB185" s="24" t="str">
        <f>IF(B185="","",IF(OR(J185="Owner Funding",J185="Drawings",J185="Transfer",J185="Private"),IF(E185="","OK",IF(COUNTIF('01_Setup'!$B$23:$B$32,E185)=1,"OK","Unknown property")),IF(COUNTIF('01_Setup'!$B$23:$B$32,E185)=1,"OK","Unknown property")))</f>
        <v/>
      </c>
      <c r="AC185" s="24" t="str">
        <f t="shared" si="36"/>
        <v/>
      </c>
      <c r="AD185" s="24" t="str">
        <f t="shared" si="37"/>
        <v/>
      </c>
      <c r="AE185" s="24" t="str">
        <f t="shared" si="38"/>
        <v/>
      </c>
    </row>
    <row r="186" spans="1:31">
      <c r="A186" s="20" t="str">
        <f t="shared" si="26"/>
        <v/>
      </c>
      <c r="B186" s="21"/>
      <c r="C186" s="20" t="str">
        <f>IF(B186="","",IF(AND(B186&gt;='01_Setup'!$B$7,B186&lt;='01_Setup'!$B$8),'01_Setup'!$B$6,"Outside selected year"))</f>
        <v/>
      </c>
      <c r="D186" s="20" t="str">
        <f>IF(B186="","",IF(B186&lt;'01_Setup'!$B$7,"",IF(B186&lt;=DATE('01_Setup'!$B$5,7,5),"Q1",IF(B186&lt;=DATE('01_Setup'!$B$5,10,5),"Q2",IF(B186&lt;=DATE('01_Setup'!$B$5+1,1,5),"Q3",IF(B186&lt;='01_Setup'!$B$8,"Q4",""))))))</f>
        <v/>
      </c>
      <c r="E186" s="22"/>
      <c r="F186" s="25"/>
      <c r="G186" s="25"/>
      <c r="H186" s="22"/>
      <c r="I186" s="22"/>
      <c r="J186" s="22"/>
      <c r="K186" s="22"/>
      <c r="L186" s="22"/>
      <c r="M186" s="17"/>
      <c r="N186" s="18"/>
      <c r="O186" s="19" t="str">
        <f t="shared" si="27"/>
        <v/>
      </c>
      <c r="P186" s="19" t="str">
        <f t="shared" si="28"/>
        <v/>
      </c>
      <c r="Q186" s="19" t="str">
        <f t="shared" si="29"/>
        <v/>
      </c>
      <c r="R186" s="19" t="str">
        <f t="shared" si="30"/>
        <v/>
      </c>
      <c r="S186" s="19" t="str">
        <f t="shared" si="31"/>
        <v/>
      </c>
      <c r="T186" s="19" t="str">
        <f t="shared" si="32"/>
        <v/>
      </c>
      <c r="U186" s="19" t="str">
        <f t="shared" si="33"/>
        <v/>
      </c>
      <c r="V186" s="19" t="str">
        <f t="shared" si="34"/>
        <v/>
      </c>
      <c r="W186" s="19" t="str">
        <f t="shared" si="35"/>
        <v/>
      </c>
      <c r="X186" s="17"/>
      <c r="Y186" s="23"/>
      <c r="Z186" s="23"/>
      <c r="AA186" s="26"/>
      <c r="AB186" s="24" t="str">
        <f>IF(B186="","",IF(OR(J186="Owner Funding",J186="Drawings",J186="Transfer",J186="Private"),IF(E186="","OK",IF(COUNTIF('01_Setup'!$B$23:$B$32,E186)=1,"OK","Unknown property")),IF(COUNTIF('01_Setup'!$B$23:$B$32,E186)=1,"OK","Unknown property")))</f>
        <v/>
      </c>
      <c r="AC186" s="24" t="str">
        <f t="shared" si="36"/>
        <v/>
      </c>
      <c r="AD186" s="24" t="str">
        <f t="shared" si="37"/>
        <v/>
      </c>
      <c r="AE186" s="24" t="str">
        <f t="shared" si="38"/>
        <v/>
      </c>
    </row>
    <row r="187" spans="1:31">
      <c r="A187" s="20" t="str">
        <f t="shared" si="26"/>
        <v/>
      </c>
      <c r="B187" s="21"/>
      <c r="C187" s="20" t="str">
        <f>IF(B187="","",IF(AND(B187&gt;='01_Setup'!$B$7,B187&lt;='01_Setup'!$B$8),'01_Setup'!$B$6,"Outside selected year"))</f>
        <v/>
      </c>
      <c r="D187" s="20" t="str">
        <f>IF(B187="","",IF(B187&lt;'01_Setup'!$B$7,"",IF(B187&lt;=DATE('01_Setup'!$B$5,7,5),"Q1",IF(B187&lt;=DATE('01_Setup'!$B$5,10,5),"Q2",IF(B187&lt;=DATE('01_Setup'!$B$5+1,1,5),"Q3",IF(B187&lt;='01_Setup'!$B$8,"Q4",""))))))</f>
        <v/>
      </c>
      <c r="E187" s="22"/>
      <c r="F187" s="25"/>
      <c r="G187" s="25"/>
      <c r="H187" s="22"/>
      <c r="I187" s="22"/>
      <c r="J187" s="22"/>
      <c r="K187" s="22"/>
      <c r="L187" s="22"/>
      <c r="M187" s="17"/>
      <c r="N187" s="18"/>
      <c r="O187" s="19" t="str">
        <f t="shared" si="27"/>
        <v/>
      </c>
      <c r="P187" s="19" t="str">
        <f t="shared" si="28"/>
        <v/>
      </c>
      <c r="Q187" s="19" t="str">
        <f t="shared" si="29"/>
        <v/>
      </c>
      <c r="R187" s="19" t="str">
        <f t="shared" si="30"/>
        <v/>
      </c>
      <c r="S187" s="19" t="str">
        <f t="shared" si="31"/>
        <v/>
      </c>
      <c r="T187" s="19" t="str">
        <f t="shared" si="32"/>
        <v/>
      </c>
      <c r="U187" s="19" t="str">
        <f t="shared" si="33"/>
        <v/>
      </c>
      <c r="V187" s="19" t="str">
        <f t="shared" si="34"/>
        <v/>
      </c>
      <c r="W187" s="19" t="str">
        <f t="shared" si="35"/>
        <v/>
      </c>
      <c r="X187" s="17"/>
      <c r="Y187" s="23"/>
      <c r="Z187" s="23"/>
      <c r="AA187" s="26"/>
      <c r="AB187" s="24" t="str">
        <f>IF(B187="","",IF(OR(J187="Owner Funding",J187="Drawings",J187="Transfer",J187="Private"),IF(E187="","OK",IF(COUNTIF('01_Setup'!$B$23:$B$32,E187)=1,"OK","Unknown property")),IF(COUNTIF('01_Setup'!$B$23:$B$32,E187)=1,"OK","Unknown property")))</f>
        <v/>
      </c>
      <c r="AC187" s="24" t="str">
        <f t="shared" si="36"/>
        <v/>
      </c>
      <c r="AD187" s="24" t="str">
        <f t="shared" si="37"/>
        <v/>
      </c>
      <c r="AE187" s="24" t="str">
        <f t="shared" si="38"/>
        <v/>
      </c>
    </row>
    <row r="188" spans="1:31">
      <c r="A188" s="20" t="str">
        <f t="shared" si="26"/>
        <v/>
      </c>
      <c r="B188" s="21"/>
      <c r="C188" s="20" t="str">
        <f>IF(B188="","",IF(AND(B188&gt;='01_Setup'!$B$7,B188&lt;='01_Setup'!$B$8),'01_Setup'!$B$6,"Outside selected year"))</f>
        <v/>
      </c>
      <c r="D188" s="20" t="str">
        <f>IF(B188="","",IF(B188&lt;'01_Setup'!$B$7,"",IF(B188&lt;=DATE('01_Setup'!$B$5,7,5),"Q1",IF(B188&lt;=DATE('01_Setup'!$B$5,10,5),"Q2",IF(B188&lt;=DATE('01_Setup'!$B$5+1,1,5),"Q3",IF(B188&lt;='01_Setup'!$B$8,"Q4",""))))))</f>
        <v/>
      </c>
      <c r="E188" s="22"/>
      <c r="F188" s="25"/>
      <c r="G188" s="25"/>
      <c r="H188" s="22"/>
      <c r="I188" s="22"/>
      <c r="J188" s="22"/>
      <c r="K188" s="22"/>
      <c r="L188" s="22"/>
      <c r="M188" s="17"/>
      <c r="N188" s="18"/>
      <c r="O188" s="19" t="str">
        <f t="shared" si="27"/>
        <v/>
      </c>
      <c r="P188" s="19" t="str">
        <f t="shared" si="28"/>
        <v/>
      </c>
      <c r="Q188" s="19" t="str">
        <f t="shared" si="29"/>
        <v/>
      </c>
      <c r="R188" s="19" t="str">
        <f t="shared" si="30"/>
        <v/>
      </c>
      <c r="S188" s="19" t="str">
        <f t="shared" si="31"/>
        <v/>
      </c>
      <c r="T188" s="19" t="str">
        <f t="shared" si="32"/>
        <v/>
      </c>
      <c r="U188" s="19" t="str">
        <f t="shared" si="33"/>
        <v/>
      </c>
      <c r="V188" s="19" t="str">
        <f t="shared" si="34"/>
        <v/>
      </c>
      <c r="W188" s="19" t="str">
        <f t="shared" si="35"/>
        <v/>
      </c>
      <c r="X188" s="17"/>
      <c r="Y188" s="23"/>
      <c r="Z188" s="23"/>
      <c r="AA188" s="26"/>
      <c r="AB188" s="24" t="str">
        <f>IF(B188="","",IF(OR(J188="Owner Funding",J188="Drawings",J188="Transfer",J188="Private"),IF(E188="","OK",IF(COUNTIF('01_Setup'!$B$23:$B$32,E188)=1,"OK","Unknown property")),IF(COUNTIF('01_Setup'!$B$23:$B$32,E188)=1,"OK","Unknown property")))</f>
        <v/>
      </c>
      <c r="AC188" s="24" t="str">
        <f t="shared" si="36"/>
        <v/>
      </c>
      <c r="AD188" s="24" t="str">
        <f t="shared" si="37"/>
        <v/>
      </c>
      <c r="AE188" s="24" t="str">
        <f t="shared" si="38"/>
        <v/>
      </c>
    </row>
    <row r="189" spans="1:31">
      <c r="A189" s="20" t="str">
        <f t="shared" si="26"/>
        <v/>
      </c>
      <c r="B189" s="21"/>
      <c r="C189" s="20" t="str">
        <f>IF(B189="","",IF(AND(B189&gt;='01_Setup'!$B$7,B189&lt;='01_Setup'!$B$8),'01_Setup'!$B$6,"Outside selected year"))</f>
        <v/>
      </c>
      <c r="D189" s="20" t="str">
        <f>IF(B189="","",IF(B189&lt;'01_Setup'!$B$7,"",IF(B189&lt;=DATE('01_Setup'!$B$5,7,5),"Q1",IF(B189&lt;=DATE('01_Setup'!$B$5,10,5),"Q2",IF(B189&lt;=DATE('01_Setup'!$B$5+1,1,5),"Q3",IF(B189&lt;='01_Setup'!$B$8,"Q4",""))))))</f>
        <v/>
      </c>
      <c r="E189" s="22"/>
      <c r="F189" s="25"/>
      <c r="G189" s="25"/>
      <c r="H189" s="22"/>
      <c r="I189" s="22"/>
      <c r="J189" s="22"/>
      <c r="K189" s="22"/>
      <c r="L189" s="22"/>
      <c r="M189" s="17"/>
      <c r="N189" s="18"/>
      <c r="O189" s="19" t="str">
        <f t="shared" si="27"/>
        <v/>
      </c>
      <c r="P189" s="19" t="str">
        <f t="shared" si="28"/>
        <v/>
      </c>
      <c r="Q189" s="19" t="str">
        <f t="shared" si="29"/>
        <v/>
      </c>
      <c r="R189" s="19" t="str">
        <f t="shared" si="30"/>
        <v/>
      </c>
      <c r="S189" s="19" t="str">
        <f t="shared" si="31"/>
        <v/>
      </c>
      <c r="T189" s="19" t="str">
        <f t="shared" si="32"/>
        <v/>
      </c>
      <c r="U189" s="19" t="str">
        <f t="shared" si="33"/>
        <v/>
      </c>
      <c r="V189" s="19" t="str">
        <f t="shared" si="34"/>
        <v/>
      </c>
      <c r="W189" s="19" t="str">
        <f t="shared" si="35"/>
        <v/>
      </c>
      <c r="X189" s="17"/>
      <c r="Y189" s="23"/>
      <c r="Z189" s="23"/>
      <c r="AA189" s="26"/>
      <c r="AB189" s="24" t="str">
        <f>IF(B189="","",IF(OR(J189="Owner Funding",J189="Drawings",J189="Transfer",J189="Private"),IF(E189="","OK",IF(COUNTIF('01_Setup'!$B$23:$B$32,E189)=1,"OK","Unknown property")),IF(COUNTIF('01_Setup'!$B$23:$B$32,E189)=1,"OK","Unknown property")))</f>
        <v/>
      </c>
      <c r="AC189" s="24" t="str">
        <f t="shared" si="36"/>
        <v/>
      </c>
      <c r="AD189" s="24" t="str">
        <f t="shared" si="37"/>
        <v/>
      </c>
      <c r="AE189" s="24" t="str">
        <f t="shared" si="38"/>
        <v/>
      </c>
    </row>
    <row r="190" spans="1:31">
      <c r="A190" s="20" t="str">
        <f t="shared" si="26"/>
        <v/>
      </c>
      <c r="B190" s="21"/>
      <c r="C190" s="20" t="str">
        <f>IF(B190="","",IF(AND(B190&gt;='01_Setup'!$B$7,B190&lt;='01_Setup'!$B$8),'01_Setup'!$B$6,"Outside selected year"))</f>
        <v/>
      </c>
      <c r="D190" s="20" t="str">
        <f>IF(B190="","",IF(B190&lt;'01_Setup'!$B$7,"",IF(B190&lt;=DATE('01_Setup'!$B$5,7,5),"Q1",IF(B190&lt;=DATE('01_Setup'!$B$5,10,5),"Q2",IF(B190&lt;=DATE('01_Setup'!$B$5+1,1,5),"Q3",IF(B190&lt;='01_Setup'!$B$8,"Q4",""))))))</f>
        <v/>
      </c>
      <c r="E190" s="22"/>
      <c r="F190" s="25"/>
      <c r="G190" s="25"/>
      <c r="H190" s="22"/>
      <c r="I190" s="22"/>
      <c r="J190" s="22"/>
      <c r="K190" s="22"/>
      <c r="L190" s="22"/>
      <c r="M190" s="17"/>
      <c r="N190" s="18"/>
      <c r="O190" s="19" t="str">
        <f t="shared" si="27"/>
        <v/>
      </c>
      <c r="P190" s="19" t="str">
        <f t="shared" si="28"/>
        <v/>
      </c>
      <c r="Q190" s="19" t="str">
        <f t="shared" si="29"/>
        <v/>
      </c>
      <c r="R190" s="19" t="str">
        <f t="shared" si="30"/>
        <v/>
      </c>
      <c r="S190" s="19" t="str">
        <f t="shared" si="31"/>
        <v/>
      </c>
      <c r="T190" s="19" t="str">
        <f t="shared" si="32"/>
        <v/>
      </c>
      <c r="U190" s="19" t="str">
        <f t="shared" si="33"/>
        <v/>
      </c>
      <c r="V190" s="19" t="str">
        <f t="shared" si="34"/>
        <v/>
      </c>
      <c r="W190" s="19" t="str">
        <f t="shared" si="35"/>
        <v/>
      </c>
      <c r="X190" s="17"/>
      <c r="Y190" s="23"/>
      <c r="Z190" s="23"/>
      <c r="AA190" s="26"/>
      <c r="AB190" s="24" t="str">
        <f>IF(B190="","",IF(OR(J190="Owner Funding",J190="Drawings",J190="Transfer",J190="Private"),IF(E190="","OK",IF(COUNTIF('01_Setup'!$B$23:$B$32,E190)=1,"OK","Unknown property")),IF(COUNTIF('01_Setup'!$B$23:$B$32,E190)=1,"OK","Unknown property")))</f>
        <v/>
      </c>
      <c r="AC190" s="24" t="str">
        <f t="shared" si="36"/>
        <v/>
      </c>
      <c r="AD190" s="24" t="str">
        <f t="shared" si="37"/>
        <v/>
      </c>
      <c r="AE190" s="24" t="str">
        <f t="shared" si="38"/>
        <v/>
      </c>
    </row>
    <row r="191" spans="1:31">
      <c r="A191" s="20" t="str">
        <f t="shared" si="26"/>
        <v/>
      </c>
      <c r="B191" s="21"/>
      <c r="C191" s="20" t="str">
        <f>IF(B191="","",IF(AND(B191&gt;='01_Setup'!$B$7,B191&lt;='01_Setup'!$B$8),'01_Setup'!$B$6,"Outside selected year"))</f>
        <v/>
      </c>
      <c r="D191" s="20" t="str">
        <f>IF(B191="","",IF(B191&lt;'01_Setup'!$B$7,"",IF(B191&lt;=DATE('01_Setup'!$B$5,7,5),"Q1",IF(B191&lt;=DATE('01_Setup'!$B$5,10,5),"Q2",IF(B191&lt;=DATE('01_Setup'!$B$5+1,1,5),"Q3",IF(B191&lt;='01_Setup'!$B$8,"Q4",""))))))</f>
        <v/>
      </c>
      <c r="E191" s="22"/>
      <c r="F191" s="25"/>
      <c r="G191" s="25"/>
      <c r="H191" s="22"/>
      <c r="I191" s="22"/>
      <c r="J191" s="22"/>
      <c r="K191" s="22"/>
      <c r="L191" s="22"/>
      <c r="M191" s="17"/>
      <c r="N191" s="18"/>
      <c r="O191" s="19" t="str">
        <f t="shared" si="27"/>
        <v/>
      </c>
      <c r="P191" s="19" t="str">
        <f t="shared" si="28"/>
        <v/>
      </c>
      <c r="Q191" s="19" t="str">
        <f t="shared" si="29"/>
        <v/>
      </c>
      <c r="R191" s="19" t="str">
        <f t="shared" si="30"/>
        <v/>
      </c>
      <c r="S191" s="19" t="str">
        <f t="shared" si="31"/>
        <v/>
      </c>
      <c r="T191" s="19" t="str">
        <f t="shared" si="32"/>
        <v/>
      </c>
      <c r="U191" s="19" t="str">
        <f t="shared" si="33"/>
        <v/>
      </c>
      <c r="V191" s="19" t="str">
        <f t="shared" si="34"/>
        <v/>
      </c>
      <c r="W191" s="19" t="str">
        <f t="shared" si="35"/>
        <v/>
      </c>
      <c r="X191" s="17"/>
      <c r="Y191" s="23"/>
      <c r="Z191" s="23"/>
      <c r="AA191" s="26"/>
      <c r="AB191" s="24" t="str">
        <f>IF(B191="","",IF(OR(J191="Owner Funding",J191="Drawings",J191="Transfer",J191="Private"),IF(E191="","OK",IF(COUNTIF('01_Setup'!$B$23:$B$32,E191)=1,"OK","Unknown property")),IF(COUNTIF('01_Setup'!$B$23:$B$32,E191)=1,"OK","Unknown property")))</f>
        <v/>
      </c>
      <c r="AC191" s="24" t="str">
        <f t="shared" si="36"/>
        <v/>
      </c>
      <c r="AD191" s="24" t="str">
        <f t="shared" si="37"/>
        <v/>
      </c>
      <c r="AE191" s="24" t="str">
        <f t="shared" si="38"/>
        <v/>
      </c>
    </row>
    <row r="192" spans="1:31">
      <c r="A192" s="20" t="str">
        <f t="shared" si="26"/>
        <v/>
      </c>
      <c r="B192" s="21"/>
      <c r="C192" s="20" t="str">
        <f>IF(B192="","",IF(AND(B192&gt;='01_Setup'!$B$7,B192&lt;='01_Setup'!$B$8),'01_Setup'!$B$6,"Outside selected year"))</f>
        <v/>
      </c>
      <c r="D192" s="20" t="str">
        <f>IF(B192="","",IF(B192&lt;'01_Setup'!$B$7,"",IF(B192&lt;=DATE('01_Setup'!$B$5,7,5),"Q1",IF(B192&lt;=DATE('01_Setup'!$B$5,10,5),"Q2",IF(B192&lt;=DATE('01_Setup'!$B$5+1,1,5),"Q3",IF(B192&lt;='01_Setup'!$B$8,"Q4",""))))))</f>
        <v/>
      </c>
      <c r="E192" s="22"/>
      <c r="F192" s="25"/>
      <c r="G192" s="25"/>
      <c r="H192" s="22"/>
      <c r="I192" s="22"/>
      <c r="J192" s="22"/>
      <c r="K192" s="22"/>
      <c r="L192" s="22"/>
      <c r="M192" s="17"/>
      <c r="N192" s="18"/>
      <c r="O192" s="19" t="str">
        <f t="shared" si="27"/>
        <v/>
      </c>
      <c r="P192" s="19" t="str">
        <f t="shared" si="28"/>
        <v/>
      </c>
      <c r="Q192" s="19" t="str">
        <f t="shared" si="29"/>
        <v/>
      </c>
      <c r="R192" s="19" t="str">
        <f t="shared" si="30"/>
        <v/>
      </c>
      <c r="S192" s="19" t="str">
        <f t="shared" si="31"/>
        <v/>
      </c>
      <c r="T192" s="19" t="str">
        <f t="shared" si="32"/>
        <v/>
      </c>
      <c r="U192" s="19" t="str">
        <f t="shared" si="33"/>
        <v/>
      </c>
      <c r="V192" s="19" t="str">
        <f t="shared" si="34"/>
        <v/>
      </c>
      <c r="W192" s="19" t="str">
        <f t="shared" si="35"/>
        <v/>
      </c>
      <c r="X192" s="17"/>
      <c r="Y192" s="23"/>
      <c r="Z192" s="23"/>
      <c r="AA192" s="26"/>
      <c r="AB192" s="24" t="str">
        <f>IF(B192="","",IF(OR(J192="Owner Funding",J192="Drawings",J192="Transfer",J192="Private"),IF(E192="","OK",IF(COUNTIF('01_Setup'!$B$23:$B$32,E192)=1,"OK","Unknown property")),IF(COUNTIF('01_Setup'!$B$23:$B$32,E192)=1,"OK","Unknown property")))</f>
        <v/>
      </c>
      <c r="AC192" s="24" t="str">
        <f t="shared" si="36"/>
        <v/>
      </c>
      <c r="AD192" s="24" t="str">
        <f t="shared" si="37"/>
        <v/>
      </c>
      <c r="AE192" s="24" t="str">
        <f t="shared" si="38"/>
        <v/>
      </c>
    </row>
    <row r="193" spans="1:31">
      <c r="A193" s="20" t="str">
        <f t="shared" si="26"/>
        <v/>
      </c>
      <c r="B193" s="21"/>
      <c r="C193" s="20" t="str">
        <f>IF(B193="","",IF(AND(B193&gt;='01_Setup'!$B$7,B193&lt;='01_Setup'!$B$8),'01_Setup'!$B$6,"Outside selected year"))</f>
        <v/>
      </c>
      <c r="D193" s="20" t="str">
        <f>IF(B193="","",IF(B193&lt;'01_Setup'!$B$7,"",IF(B193&lt;=DATE('01_Setup'!$B$5,7,5),"Q1",IF(B193&lt;=DATE('01_Setup'!$B$5,10,5),"Q2",IF(B193&lt;=DATE('01_Setup'!$B$5+1,1,5),"Q3",IF(B193&lt;='01_Setup'!$B$8,"Q4",""))))))</f>
        <v/>
      </c>
      <c r="E193" s="22"/>
      <c r="F193" s="25"/>
      <c r="G193" s="25"/>
      <c r="H193" s="22"/>
      <c r="I193" s="22"/>
      <c r="J193" s="22"/>
      <c r="K193" s="22"/>
      <c r="L193" s="22"/>
      <c r="M193" s="17"/>
      <c r="N193" s="18"/>
      <c r="O193" s="19" t="str">
        <f t="shared" si="27"/>
        <v/>
      </c>
      <c r="P193" s="19" t="str">
        <f t="shared" si="28"/>
        <v/>
      </c>
      <c r="Q193" s="19" t="str">
        <f t="shared" si="29"/>
        <v/>
      </c>
      <c r="R193" s="19" t="str">
        <f t="shared" si="30"/>
        <v/>
      </c>
      <c r="S193" s="19" t="str">
        <f t="shared" si="31"/>
        <v/>
      </c>
      <c r="T193" s="19" t="str">
        <f t="shared" si="32"/>
        <v/>
      </c>
      <c r="U193" s="19" t="str">
        <f t="shared" si="33"/>
        <v/>
      </c>
      <c r="V193" s="19" t="str">
        <f t="shared" si="34"/>
        <v/>
      </c>
      <c r="W193" s="19" t="str">
        <f t="shared" si="35"/>
        <v/>
      </c>
      <c r="X193" s="17"/>
      <c r="Y193" s="23"/>
      <c r="Z193" s="23"/>
      <c r="AA193" s="26"/>
      <c r="AB193" s="24" t="str">
        <f>IF(B193="","",IF(OR(J193="Owner Funding",J193="Drawings",J193="Transfer",J193="Private"),IF(E193="","OK",IF(COUNTIF('01_Setup'!$B$23:$B$32,E193)=1,"OK","Unknown property")),IF(COUNTIF('01_Setup'!$B$23:$B$32,E193)=1,"OK","Unknown property")))</f>
        <v/>
      </c>
      <c r="AC193" s="24" t="str">
        <f t="shared" si="36"/>
        <v/>
      </c>
      <c r="AD193" s="24" t="str">
        <f t="shared" si="37"/>
        <v/>
      </c>
      <c r="AE193" s="24" t="str">
        <f t="shared" si="38"/>
        <v/>
      </c>
    </row>
    <row r="194" spans="1:31">
      <c r="A194" s="20" t="str">
        <f t="shared" si="26"/>
        <v/>
      </c>
      <c r="B194" s="21"/>
      <c r="C194" s="20" t="str">
        <f>IF(B194="","",IF(AND(B194&gt;='01_Setup'!$B$7,B194&lt;='01_Setup'!$B$8),'01_Setup'!$B$6,"Outside selected year"))</f>
        <v/>
      </c>
      <c r="D194" s="20" t="str">
        <f>IF(B194="","",IF(B194&lt;'01_Setup'!$B$7,"",IF(B194&lt;=DATE('01_Setup'!$B$5,7,5),"Q1",IF(B194&lt;=DATE('01_Setup'!$B$5,10,5),"Q2",IF(B194&lt;=DATE('01_Setup'!$B$5+1,1,5),"Q3",IF(B194&lt;='01_Setup'!$B$8,"Q4",""))))))</f>
        <v/>
      </c>
      <c r="E194" s="22"/>
      <c r="F194" s="25"/>
      <c r="G194" s="25"/>
      <c r="H194" s="22"/>
      <c r="I194" s="22"/>
      <c r="J194" s="22"/>
      <c r="K194" s="22"/>
      <c r="L194" s="22"/>
      <c r="M194" s="17"/>
      <c r="N194" s="18"/>
      <c r="O194" s="19" t="str">
        <f t="shared" si="27"/>
        <v/>
      </c>
      <c r="P194" s="19" t="str">
        <f t="shared" si="28"/>
        <v/>
      </c>
      <c r="Q194" s="19" t="str">
        <f t="shared" si="29"/>
        <v/>
      </c>
      <c r="R194" s="19" t="str">
        <f t="shared" si="30"/>
        <v/>
      </c>
      <c r="S194" s="19" t="str">
        <f t="shared" si="31"/>
        <v/>
      </c>
      <c r="T194" s="19" t="str">
        <f t="shared" si="32"/>
        <v/>
      </c>
      <c r="U194" s="19" t="str">
        <f t="shared" si="33"/>
        <v/>
      </c>
      <c r="V194" s="19" t="str">
        <f t="shared" si="34"/>
        <v/>
      </c>
      <c r="W194" s="19" t="str">
        <f t="shared" si="35"/>
        <v/>
      </c>
      <c r="X194" s="17"/>
      <c r="Y194" s="23"/>
      <c r="Z194" s="23"/>
      <c r="AA194" s="26"/>
      <c r="AB194" s="24" t="str">
        <f>IF(B194="","",IF(OR(J194="Owner Funding",J194="Drawings",J194="Transfer",J194="Private"),IF(E194="","OK",IF(COUNTIF('01_Setup'!$B$23:$B$32,E194)=1,"OK","Unknown property")),IF(COUNTIF('01_Setup'!$B$23:$B$32,E194)=1,"OK","Unknown property")))</f>
        <v/>
      </c>
      <c r="AC194" s="24" t="str">
        <f t="shared" si="36"/>
        <v/>
      </c>
      <c r="AD194" s="24" t="str">
        <f t="shared" si="37"/>
        <v/>
      </c>
      <c r="AE194" s="24" t="str">
        <f t="shared" si="38"/>
        <v/>
      </c>
    </row>
    <row r="195" spans="1:31">
      <c r="A195" s="20" t="str">
        <f t="shared" si="26"/>
        <v/>
      </c>
      <c r="B195" s="21"/>
      <c r="C195" s="20" t="str">
        <f>IF(B195="","",IF(AND(B195&gt;='01_Setup'!$B$7,B195&lt;='01_Setup'!$B$8),'01_Setup'!$B$6,"Outside selected year"))</f>
        <v/>
      </c>
      <c r="D195" s="20" t="str">
        <f>IF(B195="","",IF(B195&lt;'01_Setup'!$B$7,"",IF(B195&lt;=DATE('01_Setup'!$B$5,7,5),"Q1",IF(B195&lt;=DATE('01_Setup'!$B$5,10,5),"Q2",IF(B195&lt;=DATE('01_Setup'!$B$5+1,1,5),"Q3",IF(B195&lt;='01_Setup'!$B$8,"Q4",""))))))</f>
        <v/>
      </c>
      <c r="E195" s="22"/>
      <c r="F195" s="25"/>
      <c r="G195" s="25"/>
      <c r="H195" s="22"/>
      <c r="I195" s="22"/>
      <c r="J195" s="22"/>
      <c r="K195" s="22"/>
      <c r="L195" s="22"/>
      <c r="M195" s="17"/>
      <c r="N195" s="18"/>
      <c r="O195" s="19" t="str">
        <f t="shared" si="27"/>
        <v/>
      </c>
      <c r="P195" s="19" t="str">
        <f t="shared" si="28"/>
        <v/>
      </c>
      <c r="Q195" s="19" t="str">
        <f t="shared" si="29"/>
        <v/>
      </c>
      <c r="R195" s="19" t="str">
        <f t="shared" si="30"/>
        <v/>
      </c>
      <c r="S195" s="19" t="str">
        <f t="shared" si="31"/>
        <v/>
      </c>
      <c r="T195" s="19" t="str">
        <f t="shared" si="32"/>
        <v/>
      </c>
      <c r="U195" s="19" t="str">
        <f t="shared" si="33"/>
        <v/>
      </c>
      <c r="V195" s="19" t="str">
        <f t="shared" si="34"/>
        <v/>
      </c>
      <c r="W195" s="19" t="str">
        <f t="shared" si="35"/>
        <v/>
      </c>
      <c r="X195" s="17"/>
      <c r="Y195" s="23"/>
      <c r="Z195" s="23"/>
      <c r="AA195" s="26"/>
      <c r="AB195" s="24" t="str">
        <f>IF(B195="","",IF(OR(J195="Owner Funding",J195="Drawings",J195="Transfer",J195="Private"),IF(E195="","OK",IF(COUNTIF('01_Setup'!$B$23:$B$32,E195)=1,"OK","Unknown property")),IF(COUNTIF('01_Setup'!$B$23:$B$32,E195)=1,"OK","Unknown property")))</f>
        <v/>
      </c>
      <c r="AC195" s="24" t="str">
        <f t="shared" si="36"/>
        <v/>
      </c>
      <c r="AD195" s="24" t="str">
        <f t="shared" si="37"/>
        <v/>
      </c>
      <c r="AE195" s="24" t="str">
        <f t="shared" si="38"/>
        <v/>
      </c>
    </row>
    <row r="196" spans="1:31">
      <c r="A196" s="20" t="str">
        <f t="shared" si="26"/>
        <v/>
      </c>
      <c r="B196" s="21"/>
      <c r="C196" s="20" t="str">
        <f>IF(B196="","",IF(AND(B196&gt;='01_Setup'!$B$7,B196&lt;='01_Setup'!$B$8),'01_Setup'!$B$6,"Outside selected year"))</f>
        <v/>
      </c>
      <c r="D196" s="20" t="str">
        <f>IF(B196="","",IF(B196&lt;'01_Setup'!$B$7,"",IF(B196&lt;=DATE('01_Setup'!$B$5,7,5),"Q1",IF(B196&lt;=DATE('01_Setup'!$B$5,10,5),"Q2",IF(B196&lt;=DATE('01_Setup'!$B$5+1,1,5),"Q3",IF(B196&lt;='01_Setup'!$B$8,"Q4",""))))))</f>
        <v/>
      </c>
      <c r="E196" s="22"/>
      <c r="F196" s="25"/>
      <c r="G196" s="25"/>
      <c r="H196" s="22"/>
      <c r="I196" s="22"/>
      <c r="J196" s="22"/>
      <c r="K196" s="22"/>
      <c r="L196" s="22"/>
      <c r="M196" s="17"/>
      <c r="N196" s="18"/>
      <c r="O196" s="19" t="str">
        <f t="shared" si="27"/>
        <v/>
      </c>
      <c r="P196" s="19" t="str">
        <f t="shared" si="28"/>
        <v/>
      </c>
      <c r="Q196" s="19" t="str">
        <f t="shared" si="29"/>
        <v/>
      </c>
      <c r="R196" s="19" t="str">
        <f t="shared" si="30"/>
        <v/>
      </c>
      <c r="S196" s="19" t="str">
        <f t="shared" si="31"/>
        <v/>
      </c>
      <c r="T196" s="19" t="str">
        <f t="shared" si="32"/>
        <v/>
      </c>
      <c r="U196" s="19" t="str">
        <f t="shared" si="33"/>
        <v/>
      </c>
      <c r="V196" s="19" t="str">
        <f t="shared" si="34"/>
        <v/>
      </c>
      <c r="W196" s="19" t="str">
        <f t="shared" si="35"/>
        <v/>
      </c>
      <c r="X196" s="17"/>
      <c r="Y196" s="23"/>
      <c r="Z196" s="23"/>
      <c r="AA196" s="26"/>
      <c r="AB196" s="24" t="str">
        <f>IF(B196="","",IF(OR(J196="Owner Funding",J196="Drawings",J196="Transfer",J196="Private"),IF(E196="","OK",IF(COUNTIF('01_Setup'!$B$23:$B$32,E196)=1,"OK","Unknown property")),IF(COUNTIF('01_Setup'!$B$23:$B$32,E196)=1,"OK","Unknown property")))</f>
        <v/>
      </c>
      <c r="AC196" s="24" t="str">
        <f t="shared" si="36"/>
        <v/>
      </c>
      <c r="AD196" s="24" t="str">
        <f t="shared" si="37"/>
        <v/>
      </c>
      <c r="AE196" s="24" t="str">
        <f t="shared" si="38"/>
        <v/>
      </c>
    </row>
    <row r="197" spans="1:31">
      <c r="A197" s="20" t="str">
        <f t="shared" si="26"/>
        <v/>
      </c>
      <c r="B197" s="21"/>
      <c r="C197" s="20" t="str">
        <f>IF(B197="","",IF(AND(B197&gt;='01_Setup'!$B$7,B197&lt;='01_Setup'!$B$8),'01_Setup'!$B$6,"Outside selected year"))</f>
        <v/>
      </c>
      <c r="D197" s="20" t="str">
        <f>IF(B197="","",IF(B197&lt;'01_Setup'!$B$7,"",IF(B197&lt;=DATE('01_Setup'!$B$5,7,5),"Q1",IF(B197&lt;=DATE('01_Setup'!$B$5,10,5),"Q2",IF(B197&lt;=DATE('01_Setup'!$B$5+1,1,5),"Q3",IF(B197&lt;='01_Setup'!$B$8,"Q4",""))))))</f>
        <v/>
      </c>
      <c r="E197" s="22"/>
      <c r="F197" s="25"/>
      <c r="G197" s="25"/>
      <c r="H197" s="22"/>
      <c r="I197" s="22"/>
      <c r="J197" s="22"/>
      <c r="K197" s="22"/>
      <c r="L197" s="22"/>
      <c r="M197" s="17"/>
      <c r="N197" s="18"/>
      <c r="O197" s="19" t="str">
        <f t="shared" si="27"/>
        <v/>
      </c>
      <c r="P197" s="19" t="str">
        <f t="shared" si="28"/>
        <v/>
      </c>
      <c r="Q197" s="19" t="str">
        <f t="shared" si="29"/>
        <v/>
      </c>
      <c r="R197" s="19" t="str">
        <f t="shared" si="30"/>
        <v/>
      </c>
      <c r="S197" s="19" t="str">
        <f t="shared" si="31"/>
        <v/>
      </c>
      <c r="T197" s="19" t="str">
        <f t="shared" si="32"/>
        <v/>
      </c>
      <c r="U197" s="19" t="str">
        <f t="shared" si="33"/>
        <v/>
      </c>
      <c r="V197" s="19" t="str">
        <f t="shared" si="34"/>
        <v/>
      </c>
      <c r="W197" s="19" t="str">
        <f t="shared" si="35"/>
        <v/>
      </c>
      <c r="X197" s="17"/>
      <c r="Y197" s="23"/>
      <c r="Z197" s="23"/>
      <c r="AA197" s="26"/>
      <c r="AB197" s="24" t="str">
        <f>IF(B197="","",IF(OR(J197="Owner Funding",J197="Drawings",J197="Transfer",J197="Private"),IF(E197="","OK",IF(COUNTIF('01_Setup'!$B$23:$B$32,E197)=1,"OK","Unknown property")),IF(COUNTIF('01_Setup'!$B$23:$B$32,E197)=1,"OK","Unknown property")))</f>
        <v/>
      </c>
      <c r="AC197" s="24" t="str">
        <f t="shared" si="36"/>
        <v/>
      </c>
      <c r="AD197" s="24" t="str">
        <f t="shared" si="37"/>
        <v/>
      </c>
      <c r="AE197" s="24" t="str">
        <f t="shared" si="38"/>
        <v/>
      </c>
    </row>
    <row r="198" spans="1:31">
      <c r="A198" s="20" t="str">
        <f t="shared" si="26"/>
        <v/>
      </c>
      <c r="B198" s="21"/>
      <c r="C198" s="20" t="str">
        <f>IF(B198="","",IF(AND(B198&gt;='01_Setup'!$B$7,B198&lt;='01_Setup'!$B$8),'01_Setup'!$B$6,"Outside selected year"))</f>
        <v/>
      </c>
      <c r="D198" s="20" t="str">
        <f>IF(B198="","",IF(B198&lt;'01_Setup'!$B$7,"",IF(B198&lt;=DATE('01_Setup'!$B$5,7,5),"Q1",IF(B198&lt;=DATE('01_Setup'!$B$5,10,5),"Q2",IF(B198&lt;=DATE('01_Setup'!$B$5+1,1,5),"Q3",IF(B198&lt;='01_Setup'!$B$8,"Q4",""))))))</f>
        <v/>
      </c>
      <c r="E198" s="22"/>
      <c r="F198" s="25"/>
      <c r="G198" s="25"/>
      <c r="H198" s="22"/>
      <c r="I198" s="22"/>
      <c r="J198" s="22"/>
      <c r="K198" s="22"/>
      <c r="L198" s="22"/>
      <c r="M198" s="17"/>
      <c r="N198" s="18"/>
      <c r="O198" s="19" t="str">
        <f t="shared" si="27"/>
        <v/>
      </c>
      <c r="P198" s="19" t="str">
        <f t="shared" si="28"/>
        <v/>
      </c>
      <c r="Q198" s="19" t="str">
        <f t="shared" si="29"/>
        <v/>
      </c>
      <c r="R198" s="19" t="str">
        <f t="shared" si="30"/>
        <v/>
      </c>
      <c r="S198" s="19" t="str">
        <f t="shared" si="31"/>
        <v/>
      </c>
      <c r="T198" s="19" t="str">
        <f t="shared" si="32"/>
        <v/>
      </c>
      <c r="U198" s="19" t="str">
        <f t="shared" si="33"/>
        <v/>
      </c>
      <c r="V198" s="19" t="str">
        <f t="shared" si="34"/>
        <v/>
      </c>
      <c r="W198" s="19" t="str">
        <f t="shared" si="35"/>
        <v/>
      </c>
      <c r="X198" s="17"/>
      <c r="Y198" s="23"/>
      <c r="Z198" s="23"/>
      <c r="AA198" s="26"/>
      <c r="AB198" s="24" t="str">
        <f>IF(B198="","",IF(OR(J198="Owner Funding",J198="Drawings",J198="Transfer",J198="Private"),IF(E198="","OK",IF(COUNTIF('01_Setup'!$B$23:$B$32,E198)=1,"OK","Unknown property")),IF(COUNTIF('01_Setup'!$B$23:$B$32,E198)=1,"OK","Unknown property")))</f>
        <v/>
      </c>
      <c r="AC198" s="24" t="str">
        <f t="shared" si="36"/>
        <v/>
      </c>
      <c r="AD198" s="24" t="str">
        <f t="shared" si="37"/>
        <v/>
      </c>
      <c r="AE198" s="24" t="str">
        <f t="shared" si="38"/>
        <v/>
      </c>
    </row>
    <row r="199" spans="1:31">
      <c r="A199" s="20" t="str">
        <f t="shared" ref="A199:A262" si="39">IF(B199="","",TEXT(B199,"yyyymmdd")&amp;"-"&amp;TEXT(ROW()-6,"0000"))</f>
        <v/>
      </c>
      <c r="B199" s="21"/>
      <c r="C199" s="20" t="str">
        <f>IF(B199="","",IF(AND(B199&gt;='01_Setup'!$B$7,B199&lt;='01_Setup'!$B$8),'01_Setup'!$B$6,"Outside selected year"))</f>
        <v/>
      </c>
      <c r="D199" s="20" t="str">
        <f>IF(B199="","",IF(B199&lt;'01_Setup'!$B$7,"",IF(B199&lt;=DATE('01_Setup'!$B$5,7,5),"Q1",IF(B199&lt;=DATE('01_Setup'!$B$5,10,5),"Q2",IF(B199&lt;=DATE('01_Setup'!$B$5+1,1,5),"Q3",IF(B199&lt;='01_Setup'!$B$8,"Q4",""))))))</f>
        <v/>
      </c>
      <c r="E199" s="22"/>
      <c r="F199" s="25"/>
      <c r="G199" s="25"/>
      <c r="H199" s="22"/>
      <c r="I199" s="22"/>
      <c r="J199" s="22"/>
      <c r="K199" s="22"/>
      <c r="L199" s="22"/>
      <c r="M199" s="17"/>
      <c r="N199" s="18"/>
      <c r="O199" s="19" t="str">
        <f t="shared" ref="O199:O262" si="40">IF(B199="","",IF(J199="Income",M199,0))</f>
        <v/>
      </c>
      <c r="P199" s="19" t="str">
        <f t="shared" ref="P199:P262" si="41">IF(B199="","",IF(J199="Expense",M199*N199,0))</f>
        <v/>
      </c>
      <c r="Q199" s="19" t="str">
        <f t="shared" ref="Q199:Q262" si="42">IF(B199="","",IF(J199="Expense",M199*(1-N199),IF(J199="Private",M199,0)))</f>
        <v/>
      </c>
      <c r="R199" s="19" t="str">
        <f t="shared" ref="R199:R262" si="43">IF(B199="","",IF(J199="Finance Cost",M199,0))</f>
        <v/>
      </c>
      <c r="S199" s="19" t="str">
        <f t="shared" ref="S199:S262" si="44">IF(B199="","",IF(J199="Capital",M199,0))</f>
        <v/>
      </c>
      <c r="T199" s="19" t="str">
        <f t="shared" ref="T199:T262" si="45">IF(B199="","",IF(J199="Mortgage Principal",M199,0))</f>
        <v/>
      </c>
      <c r="U199" s="19" t="str">
        <f t="shared" ref="U199:U262" si="46">IF(B199="","",IF(J199="Deposit",M199,0))</f>
        <v/>
      </c>
      <c r="V199" s="19" t="str">
        <f t="shared" ref="V199:V262" si="47">IF(B199="","",IF(OR(J199="Owner Funding",J199="Drawings"),M199,0))</f>
        <v/>
      </c>
      <c r="W199" s="19" t="str">
        <f t="shared" ref="W199:W262" si="48">IF(B199="","",IF(J199="Transfer",M199,0))</f>
        <v/>
      </c>
      <c r="X199" s="17"/>
      <c r="Y199" s="23"/>
      <c r="Z199" s="23"/>
      <c r="AA199" s="26"/>
      <c r="AB199" s="24" t="str">
        <f>IF(B199="","",IF(OR(J199="Owner Funding",J199="Drawings",J199="Transfer",J199="Private"),IF(E199="","OK",IF(COUNTIF('01_Setup'!$B$23:$B$32,E199)=1,"OK","Unknown property")),IF(COUNTIF('01_Setup'!$B$23:$B$32,E199)=1,"OK","Unknown property")))</f>
        <v/>
      </c>
      <c r="AC199" s="24" t="str">
        <f t="shared" ref="AC199:AC262" si="49">IF(B199="","",IF(H199="","Missing document ref","OK"))</f>
        <v/>
      </c>
      <c r="AD199" s="24" t="str">
        <f t="shared" ref="AD199:AD262" si="50">IF(B199="","",IF(COUNTIFS($B$7:$B$756,B199,$E$7:$E$756,E199,$F$7:$F$756,F199,$M$7:$M$756,M199)&gt;1,"Possible duplicate","OK"))</f>
        <v/>
      </c>
      <c r="AE199" s="24" t="str">
        <f t="shared" ref="AE199:AE262" si="51">IF(B199="","",IF(AND(AB199="OK",AC199="OK",AD199="OK",Y199="Yes",Z199="Reviewed"),"Ready","Review"))</f>
        <v/>
      </c>
    </row>
    <row r="200" spans="1:31">
      <c r="A200" s="20" t="str">
        <f t="shared" si="39"/>
        <v/>
      </c>
      <c r="B200" s="21"/>
      <c r="C200" s="20" t="str">
        <f>IF(B200="","",IF(AND(B200&gt;='01_Setup'!$B$7,B200&lt;='01_Setup'!$B$8),'01_Setup'!$B$6,"Outside selected year"))</f>
        <v/>
      </c>
      <c r="D200" s="20" t="str">
        <f>IF(B200="","",IF(B200&lt;'01_Setup'!$B$7,"",IF(B200&lt;=DATE('01_Setup'!$B$5,7,5),"Q1",IF(B200&lt;=DATE('01_Setup'!$B$5,10,5),"Q2",IF(B200&lt;=DATE('01_Setup'!$B$5+1,1,5),"Q3",IF(B200&lt;='01_Setup'!$B$8,"Q4",""))))))</f>
        <v/>
      </c>
      <c r="E200" s="22"/>
      <c r="F200" s="25"/>
      <c r="G200" s="25"/>
      <c r="H200" s="22"/>
      <c r="I200" s="22"/>
      <c r="J200" s="22"/>
      <c r="K200" s="22"/>
      <c r="L200" s="22"/>
      <c r="M200" s="17"/>
      <c r="N200" s="18"/>
      <c r="O200" s="19" t="str">
        <f t="shared" si="40"/>
        <v/>
      </c>
      <c r="P200" s="19" t="str">
        <f t="shared" si="41"/>
        <v/>
      </c>
      <c r="Q200" s="19" t="str">
        <f t="shared" si="42"/>
        <v/>
      </c>
      <c r="R200" s="19" t="str">
        <f t="shared" si="43"/>
        <v/>
      </c>
      <c r="S200" s="19" t="str">
        <f t="shared" si="44"/>
        <v/>
      </c>
      <c r="T200" s="19" t="str">
        <f t="shared" si="45"/>
        <v/>
      </c>
      <c r="U200" s="19" t="str">
        <f t="shared" si="46"/>
        <v/>
      </c>
      <c r="V200" s="19" t="str">
        <f t="shared" si="47"/>
        <v/>
      </c>
      <c r="W200" s="19" t="str">
        <f t="shared" si="48"/>
        <v/>
      </c>
      <c r="X200" s="17"/>
      <c r="Y200" s="23"/>
      <c r="Z200" s="23"/>
      <c r="AA200" s="26"/>
      <c r="AB200" s="24" t="str">
        <f>IF(B200="","",IF(OR(J200="Owner Funding",J200="Drawings",J200="Transfer",J200="Private"),IF(E200="","OK",IF(COUNTIF('01_Setup'!$B$23:$B$32,E200)=1,"OK","Unknown property")),IF(COUNTIF('01_Setup'!$B$23:$B$32,E200)=1,"OK","Unknown property")))</f>
        <v/>
      </c>
      <c r="AC200" s="24" t="str">
        <f t="shared" si="49"/>
        <v/>
      </c>
      <c r="AD200" s="24" t="str">
        <f t="shared" si="50"/>
        <v/>
      </c>
      <c r="AE200" s="24" t="str">
        <f t="shared" si="51"/>
        <v/>
      </c>
    </row>
    <row r="201" spans="1:31">
      <c r="A201" s="20" t="str">
        <f t="shared" si="39"/>
        <v/>
      </c>
      <c r="B201" s="21"/>
      <c r="C201" s="20" t="str">
        <f>IF(B201="","",IF(AND(B201&gt;='01_Setup'!$B$7,B201&lt;='01_Setup'!$B$8),'01_Setup'!$B$6,"Outside selected year"))</f>
        <v/>
      </c>
      <c r="D201" s="20" t="str">
        <f>IF(B201="","",IF(B201&lt;'01_Setup'!$B$7,"",IF(B201&lt;=DATE('01_Setup'!$B$5,7,5),"Q1",IF(B201&lt;=DATE('01_Setup'!$B$5,10,5),"Q2",IF(B201&lt;=DATE('01_Setup'!$B$5+1,1,5),"Q3",IF(B201&lt;='01_Setup'!$B$8,"Q4",""))))))</f>
        <v/>
      </c>
      <c r="E201" s="22"/>
      <c r="F201" s="25"/>
      <c r="G201" s="25"/>
      <c r="H201" s="22"/>
      <c r="I201" s="22"/>
      <c r="J201" s="22"/>
      <c r="K201" s="22"/>
      <c r="L201" s="22"/>
      <c r="M201" s="17"/>
      <c r="N201" s="18"/>
      <c r="O201" s="19" t="str">
        <f t="shared" si="40"/>
        <v/>
      </c>
      <c r="P201" s="19" t="str">
        <f t="shared" si="41"/>
        <v/>
      </c>
      <c r="Q201" s="19" t="str">
        <f t="shared" si="42"/>
        <v/>
      </c>
      <c r="R201" s="19" t="str">
        <f t="shared" si="43"/>
        <v/>
      </c>
      <c r="S201" s="19" t="str">
        <f t="shared" si="44"/>
        <v/>
      </c>
      <c r="T201" s="19" t="str">
        <f t="shared" si="45"/>
        <v/>
      </c>
      <c r="U201" s="19" t="str">
        <f t="shared" si="46"/>
        <v/>
      </c>
      <c r="V201" s="19" t="str">
        <f t="shared" si="47"/>
        <v/>
      </c>
      <c r="W201" s="19" t="str">
        <f t="shared" si="48"/>
        <v/>
      </c>
      <c r="X201" s="17"/>
      <c r="Y201" s="23"/>
      <c r="Z201" s="23"/>
      <c r="AA201" s="26"/>
      <c r="AB201" s="24" t="str">
        <f>IF(B201="","",IF(OR(J201="Owner Funding",J201="Drawings",J201="Transfer",J201="Private"),IF(E201="","OK",IF(COUNTIF('01_Setup'!$B$23:$B$32,E201)=1,"OK","Unknown property")),IF(COUNTIF('01_Setup'!$B$23:$B$32,E201)=1,"OK","Unknown property")))</f>
        <v/>
      </c>
      <c r="AC201" s="24" t="str">
        <f t="shared" si="49"/>
        <v/>
      </c>
      <c r="AD201" s="24" t="str">
        <f t="shared" si="50"/>
        <v/>
      </c>
      <c r="AE201" s="24" t="str">
        <f t="shared" si="51"/>
        <v/>
      </c>
    </row>
    <row r="202" spans="1:31">
      <c r="A202" s="20" t="str">
        <f t="shared" si="39"/>
        <v/>
      </c>
      <c r="B202" s="21"/>
      <c r="C202" s="20" t="str">
        <f>IF(B202="","",IF(AND(B202&gt;='01_Setup'!$B$7,B202&lt;='01_Setup'!$B$8),'01_Setup'!$B$6,"Outside selected year"))</f>
        <v/>
      </c>
      <c r="D202" s="20" t="str">
        <f>IF(B202="","",IF(B202&lt;'01_Setup'!$B$7,"",IF(B202&lt;=DATE('01_Setup'!$B$5,7,5),"Q1",IF(B202&lt;=DATE('01_Setup'!$B$5,10,5),"Q2",IF(B202&lt;=DATE('01_Setup'!$B$5+1,1,5),"Q3",IF(B202&lt;='01_Setup'!$B$8,"Q4",""))))))</f>
        <v/>
      </c>
      <c r="E202" s="22"/>
      <c r="F202" s="25"/>
      <c r="G202" s="25"/>
      <c r="H202" s="22"/>
      <c r="I202" s="22"/>
      <c r="J202" s="22"/>
      <c r="K202" s="22"/>
      <c r="L202" s="22"/>
      <c r="M202" s="17"/>
      <c r="N202" s="18"/>
      <c r="O202" s="19" t="str">
        <f t="shared" si="40"/>
        <v/>
      </c>
      <c r="P202" s="19" t="str">
        <f t="shared" si="41"/>
        <v/>
      </c>
      <c r="Q202" s="19" t="str">
        <f t="shared" si="42"/>
        <v/>
      </c>
      <c r="R202" s="19" t="str">
        <f t="shared" si="43"/>
        <v/>
      </c>
      <c r="S202" s="19" t="str">
        <f t="shared" si="44"/>
        <v/>
      </c>
      <c r="T202" s="19" t="str">
        <f t="shared" si="45"/>
        <v/>
      </c>
      <c r="U202" s="19" t="str">
        <f t="shared" si="46"/>
        <v/>
      </c>
      <c r="V202" s="19" t="str">
        <f t="shared" si="47"/>
        <v/>
      </c>
      <c r="W202" s="19" t="str">
        <f t="shared" si="48"/>
        <v/>
      </c>
      <c r="X202" s="17"/>
      <c r="Y202" s="23"/>
      <c r="Z202" s="23"/>
      <c r="AA202" s="26"/>
      <c r="AB202" s="24" t="str">
        <f>IF(B202="","",IF(OR(J202="Owner Funding",J202="Drawings",J202="Transfer",J202="Private"),IF(E202="","OK",IF(COUNTIF('01_Setup'!$B$23:$B$32,E202)=1,"OK","Unknown property")),IF(COUNTIF('01_Setup'!$B$23:$B$32,E202)=1,"OK","Unknown property")))</f>
        <v/>
      </c>
      <c r="AC202" s="24" t="str">
        <f t="shared" si="49"/>
        <v/>
      </c>
      <c r="AD202" s="24" t="str">
        <f t="shared" si="50"/>
        <v/>
      </c>
      <c r="AE202" s="24" t="str">
        <f t="shared" si="51"/>
        <v/>
      </c>
    </row>
    <row r="203" spans="1:31">
      <c r="A203" s="20" t="str">
        <f t="shared" si="39"/>
        <v/>
      </c>
      <c r="B203" s="21"/>
      <c r="C203" s="20" t="str">
        <f>IF(B203="","",IF(AND(B203&gt;='01_Setup'!$B$7,B203&lt;='01_Setup'!$B$8),'01_Setup'!$B$6,"Outside selected year"))</f>
        <v/>
      </c>
      <c r="D203" s="20" t="str">
        <f>IF(B203="","",IF(B203&lt;'01_Setup'!$B$7,"",IF(B203&lt;=DATE('01_Setup'!$B$5,7,5),"Q1",IF(B203&lt;=DATE('01_Setup'!$B$5,10,5),"Q2",IF(B203&lt;=DATE('01_Setup'!$B$5+1,1,5),"Q3",IF(B203&lt;='01_Setup'!$B$8,"Q4",""))))))</f>
        <v/>
      </c>
      <c r="E203" s="22"/>
      <c r="F203" s="25"/>
      <c r="G203" s="25"/>
      <c r="H203" s="22"/>
      <c r="I203" s="22"/>
      <c r="J203" s="22"/>
      <c r="K203" s="22"/>
      <c r="L203" s="22"/>
      <c r="M203" s="17"/>
      <c r="N203" s="18"/>
      <c r="O203" s="19" t="str">
        <f t="shared" si="40"/>
        <v/>
      </c>
      <c r="P203" s="19" t="str">
        <f t="shared" si="41"/>
        <v/>
      </c>
      <c r="Q203" s="19" t="str">
        <f t="shared" si="42"/>
        <v/>
      </c>
      <c r="R203" s="19" t="str">
        <f t="shared" si="43"/>
        <v/>
      </c>
      <c r="S203" s="19" t="str">
        <f t="shared" si="44"/>
        <v/>
      </c>
      <c r="T203" s="19" t="str">
        <f t="shared" si="45"/>
        <v/>
      </c>
      <c r="U203" s="19" t="str">
        <f t="shared" si="46"/>
        <v/>
      </c>
      <c r="V203" s="19" t="str">
        <f t="shared" si="47"/>
        <v/>
      </c>
      <c r="W203" s="19" t="str">
        <f t="shared" si="48"/>
        <v/>
      </c>
      <c r="X203" s="17"/>
      <c r="Y203" s="23"/>
      <c r="Z203" s="23"/>
      <c r="AA203" s="26"/>
      <c r="AB203" s="24" t="str">
        <f>IF(B203="","",IF(OR(J203="Owner Funding",J203="Drawings",J203="Transfer",J203="Private"),IF(E203="","OK",IF(COUNTIF('01_Setup'!$B$23:$B$32,E203)=1,"OK","Unknown property")),IF(COUNTIF('01_Setup'!$B$23:$B$32,E203)=1,"OK","Unknown property")))</f>
        <v/>
      </c>
      <c r="AC203" s="24" t="str">
        <f t="shared" si="49"/>
        <v/>
      </c>
      <c r="AD203" s="24" t="str">
        <f t="shared" si="50"/>
        <v/>
      </c>
      <c r="AE203" s="24" t="str">
        <f t="shared" si="51"/>
        <v/>
      </c>
    </row>
    <row r="204" spans="1:31">
      <c r="A204" s="20" t="str">
        <f t="shared" si="39"/>
        <v/>
      </c>
      <c r="B204" s="21"/>
      <c r="C204" s="20" t="str">
        <f>IF(B204="","",IF(AND(B204&gt;='01_Setup'!$B$7,B204&lt;='01_Setup'!$B$8),'01_Setup'!$B$6,"Outside selected year"))</f>
        <v/>
      </c>
      <c r="D204" s="20" t="str">
        <f>IF(B204="","",IF(B204&lt;'01_Setup'!$B$7,"",IF(B204&lt;=DATE('01_Setup'!$B$5,7,5),"Q1",IF(B204&lt;=DATE('01_Setup'!$B$5,10,5),"Q2",IF(B204&lt;=DATE('01_Setup'!$B$5+1,1,5),"Q3",IF(B204&lt;='01_Setup'!$B$8,"Q4",""))))))</f>
        <v/>
      </c>
      <c r="E204" s="22"/>
      <c r="F204" s="25"/>
      <c r="G204" s="25"/>
      <c r="H204" s="22"/>
      <c r="I204" s="22"/>
      <c r="J204" s="22"/>
      <c r="K204" s="22"/>
      <c r="L204" s="22"/>
      <c r="M204" s="17"/>
      <c r="N204" s="18"/>
      <c r="O204" s="19" t="str">
        <f t="shared" si="40"/>
        <v/>
      </c>
      <c r="P204" s="19" t="str">
        <f t="shared" si="41"/>
        <v/>
      </c>
      <c r="Q204" s="19" t="str">
        <f t="shared" si="42"/>
        <v/>
      </c>
      <c r="R204" s="19" t="str">
        <f t="shared" si="43"/>
        <v/>
      </c>
      <c r="S204" s="19" t="str">
        <f t="shared" si="44"/>
        <v/>
      </c>
      <c r="T204" s="19" t="str">
        <f t="shared" si="45"/>
        <v/>
      </c>
      <c r="U204" s="19" t="str">
        <f t="shared" si="46"/>
        <v/>
      </c>
      <c r="V204" s="19" t="str">
        <f t="shared" si="47"/>
        <v/>
      </c>
      <c r="W204" s="19" t="str">
        <f t="shared" si="48"/>
        <v/>
      </c>
      <c r="X204" s="17"/>
      <c r="Y204" s="23"/>
      <c r="Z204" s="23"/>
      <c r="AA204" s="26"/>
      <c r="AB204" s="24" t="str">
        <f>IF(B204="","",IF(OR(J204="Owner Funding",J204="Drawings",J204="Transfer",J204="Private"),IF(E204="","OK",IF(COUNTIF('01_Setup'!$B$23:$B$32,E204)=1,"OK","Unknown property")),IF(COUNTIF('01_Setup'!$B$23:$B$32,E204)=1,"OK","Unknown property")))</f>
        <v/>
      </c>
      <c r="AC204" s="24" t="str">
        <f t="shared" si="49"/>
        <v/>
      </c>
      <c r="AD204" s="24" t="str">
        <f t="shared" si="50"/>
        <v/>
      </c>
      <c r="AE204" s="24" t="str">
        <f t="shared" si="51"/>
        <v/>
      </c>
    </row>
    <row r="205" spans="1:31">
      <c r="A205" s="20" t="str">
        <f t="shared" si="39"/>
        <v/>
      </c>
      <c r="B205" s="21"/>
      <c r="C205" s="20" t="str">
        <f>IF(B205="","",IF(AND(B205&gt;='01_Setup'!$B$7,B205&lt;='01_Setup'!$B$8),'01_Setup'!$B$6,"Outside selected year"))</f>
        <v/>
      </c>
      <c r="D205" s="20" t="str">
        <f>IF(B205="","",IF(B205&lt;'01_Setup'!$B$7,"",IF(B205&lt;=DATE('01_Setup'!$B$5,7,5),"Q1",IF(B205&lt;=DATE('01_Setup'!$B$5,10,5),"Q2",IF(B205&lt;=DATE('01_Setup'!$B$5+1,1,5),"Q3",IF(B205&lt;='01_Setup'!$B$8,"Q4",""))))))</f>
        <v/>
      </c>
      <c r="E205" s="22"/>
      <c r="F205" s="25"/>
      <c r="G205" s="25"/>
      <c r="H205" s="22"/>
      <c r="I205" s="22"/>
      <c r="J205" s="22"/>
      <c r="K205" s="22"/>
      <c r="L205" s="22"/>
      <c r="M205" s="17"/>
      <c r="N205" s="18"/>
      <c r="O205" s="19" t="str">
        <f t="shared" si="40"/>
        <v/>
      </c>
      <c r="P205" s="19" t="str">
        <f t="shared" si="41"/>
        <v/>
      </c>
      <c r="Q205" s="19" t="str">
        <f t="shared" si="42"/>
        <v/>
      </c>
      <c r="R205" s="19" t="str">
        <f t="shared" si="43"/>
        <v/>
      </c>
      <c r="S205" s="19" t="str">
        <f t="shared" si="44"/>
        <v/>
      </c>
      <c r="T205" s="19" t="str">
        <f t="shared" si="45"/>
        <v/>
      </c>
      <c r="U205" s="19" t="str">
        <f t="shared" si="46"/>
        <v/>
      </c>
      <c r="V205" s="19" t="str">
        <f t="shared" si="47"/>
        <v/>
      </c>
      <c r="W205" s="19" t="str">
        <f t="shared" si="48"/>
        <v/>
      </c>
      <c r="X205" s="17"/>
      <c r="Y205" s="23"/>
      <c r="Z205" s="23"/>
      <c r="AA205" s="26"/>
      <c r="AB205" s="24" t="str">
        <f>IF(B205="","",IF(OR(J205="Owner Funding",J205="Drawings",J205="Transfer",J205="Private"),IF(E205="","OK",IF(COUNTIF('01_Setup'!$B$23:$B$32,E205)=1,"OK","Unknown property")),IF(COUNTIF('01_Setup'!$B$23:$B$32,E205)=1,"OK","Unknown property")))</f>
        <v/>
      </c>
      <c r="AC205" s="24" t="str">
        <f t="shared" si="49"/>
        <v/>
      </c>
      <c r="AD205" s="24" t="str">
        <f t="shared" si="50"/>
        <v/>
      </c>
      <c r="AE205" s="24" t="str">
        <f t="shared" si="51"/>
        <v/>
      </c>
    </row>
    <row r="206" spans="1:31">
      <c r="A206" s="20" t="str">
        <f t="shared" si="39"/>
        <v/>
      </c>
      <c r="B206" s="21"/>
      <c r="C206" s="20" t="str">
        <f>IF(B206="","",IF(AND(B206&gt;='01_Setup'!$B$7,B206&lt;='01_Setup'!$B$8),'01_Setup'!$B$6,"Outside selected year"))</f>
        <v/>
      </c>
      <c r="D206" s="20" t="str">
        <f>IF(B206="","",IF(B206&lt;'01_Setup'!$B$7,"",IF(B206&lt;=DATE('01_Setup'!$B$5,7,5),"Q1",IF(B206&lt;=DATE('01_Setup'!$B$5,10,5),"Q2",IF(B206&lt;=DATE('01_Setup'!$B$5+1,1,5),"Q3",IF(B206&lt;='01_Setup'!$B$8,"Q4",""))))))</f>
        <v/>
      </c>
      <c r="E206" s="22"/>
      <c r="F206" s="25"/>
      <c r="G206" s="25"/>
      <c r="H206" s="22"/>
      <c r="I206" s="22"/>
      <c r="J206" s="22"/>
      <c r="K206" s="22"/>
      <c r="L206" s="22"/>
      <c r="M206" s="17"/>
      <c r="N206" s="18"/>
      <c r="O206" s="19" t="str">
        <f t="shared" si="40"/>
        <v/>
      </c>
      <c r="P206" s="19" t="str">
        <f t="shared" si="41"/>
        <v/>
      </c>
      <c r="Q206" s="19" t="str">
        <f t="shared" si="42"/>
        <v/>
      </c>
      <c r="R206" s="19" t="str">
        <f t="shared" si="43"/>
        <v/>
      </c>
      <c r="S206" s="19" t="str">
        <f t="shared" si="44"/>
        <v/>
      </c>
      <c r="T206" s="19" t="str">
        <f t="shared" si="45"/>
        <v/>
      </c>
      <c r="U206" s="19" t="str">
        <f t="shared" si="46"/>
        <v/>
      </c>
      <c r="V206" s="19" t="str">
        <f t="shared" si="47"/>
        <v/>
      </c>
      <c r="W206" s="19" t="str">
        <f t="shared" si="48"/>
        <v/>
      </c>
      <c r="X206" s="17"/>
      <c r="Y206" s="23"/>
      <c r="Z206" s="23"/>
      <c r="AA206" s="26"/>
      <c r="AB206" s="24" t="str">
        <f>IF(B206="","",IF(OR(J206="Owner Funding",J206="Drawings",J206="Transfer",J206="Private"),IF(E206="","OK",IF(COUNTIF('01_Setup'!$B$23:$B$32,E206)=1,"OK","Unknown property")),IF(COUNTIF('01_Setup'!$B$23:$B$32,E206)=1,"OK","Unknown property")))</f>
        <v/>
      </c>
      <c r="AC206" s="24" t="str">
        <f t="shared" si="49"/>
        <v/>
      </c>
      <c r="AD206" s="24" t="str">
        <f t="shared" si="50"/>
        <v/>
      </c>
      <c r="AE206" s="24" t="str">
        <f t="shared" si="51"/>
        <v/>
      </c>
    </row>
    <row r="207" spans="1:31">
      <c r="A207" s="20" t="str">
        <f t="shared" si="39"/>
        <v/>
      </c>
      <c r="B207" s="21"/>
      <c r="C207" s="20" t="str">
        <f>IF(B207="","",IF(AND(B207&gt;='01_Setup'!$B$7,B207&lt;='01_Setup'!$B$8),'01_Setup'!$B$6,"Outside selected year"))</f>
        <v/>
      </c>
      <c r="D207" s="20" t="str">
        <f>IF(B207="","",IF(B207&lt;'01_Setup'!$B$7,"",IF(B207&lt;=DATE('01_Setup'!$B$5,7,5),"Q1",IF(B207&lt;=DATE('01_Setup'!$B$5,10,5),"Q2",IF(B207&lt;=DATE('01_Setup'!$B$5+1,1,5),"Q3",IF(B207&lt;='01_Setup'!$B$8,"Q4",""))))))</f>
        <v/>
      </c>
      <c r="E207" s="22"/>
      <c r="F207" s="25"/>
      <c r="G207" s="25"/>
      <c r="H207" s="22"/>
      <c r="I207" s="22"/>
      <c r="J207" s="22"/>
      <c r="K207" s="22"/>
      <c r="L207" s="22"/>
      <c r="M207" s="17"/>
      <c r="N207" s="18"/>
      <c r="O207" s="19" t="str">
        <f t="shared" si="40"/>
        <v/>
      </c>
      <c r="P207" s="19" t="str">
        <f t="shared" si="41"/>
        <v/>
      </c>
      <c r="Q207" s="19" t="str">
        <f t="shared" si="42"/>
        <v/>
      </c>
      <c r="R207" s="19" t="str">
        <f t="shared" si="43"/>
        <v/>
      </c>
      <c r="S207" s="19" t="str">
        <f t="shared" si="44"/>
        <v/>
      </c>
      <c r="T207" s="19" t="str">
        <f t="shared" si="45"/>
        <v/>
      </c>
      <c r="U207" s="19" t="str">
        <f t="shared" si="46"/>
        <v/>
      </c>
      <c r="V207" s="19" t="str">
        <f t="shared" si="47"/>
        <v/>
      </c>
      <c r="W207" s="19" t="str">
        <f t="shared" si="48"/>
        <v/>
      </c>
      <c r="X207" s="17"/>
      <c r="Y207" s="23"/>
      <c r="Z207" s="23"/>
      <c r="AA207" s="26"/>
      <c r="AB207" s="24" t="str">
        <f>IF(B207="","",IF(OR(J207="Owner Funding",J207="Drawings",J207="Transfer",J207="Private"),IF(E207="","OK",IF(COUNTIF('01_Setup'!$B$23:$B$32,E207)=1,"OK","Unknown property")),IF(COUNTIF('01_Setup'!$B$23:$B$32,E207)=1,"OK","Unknown property")))</f>
        <v/>
      </c>
      <c r="AC207" s="24" t="str">
        <f t="shared" si="49"/>
        <v/>
      </c>
      <c r="AD207" s="24" t="str">
        <f t="shared" si="50"/>
        <v/>
      </c>
      <c r="AE207" s="24" t="str">
        <f t="shared" si="51"/>
        <v/>
      </c>
    </row>
    <row r="208" spans="1:31">
      <c r="A208" s="20" t="str">
        <f t="shared" si="39"/>
        <v/>
      </c>
      <c r="B208" s="21"/>
      <c r="C208" s="20" t="str">
        <f>IF(B208="","",IF(AND(B208&gt;='01_Setup'!$B$7,B208&lt;='01_Setup'!$B$8),'01_Setup'!$B$6,"Outside selected year"))</f>
        <v/>
      </c>
      <c r="D208" s="20" t="str">
        <f>IF(B208="","",IF(B208&lt;'01_Setup'!$B$7,"",IF(B208&lt;=DATE('01_Setup'!$B$5,7,5),"Q1",IF(B208&lt;=DATE('01_Setup'!$B$5,10,5),"Q2",IF(B208&lt;=DATE('01_Setup'!$B$5+1,1,5),"Q3",IF(B208&lt;='01_Setup'!$B$8,"Q4",""))))))</f>
        <v/>
      </c>
      <c r="E208" s="22"/>
      <c r="F208" s="25"/>
      <c r="G208" s="25"/>
      <c r="H208" s="22"/>
      <c r="I208" s="22"/>
      <c r="J208" s="22"/>
      <c r="K208" s="22"/>
      <c r="L208" s="22"/>
      <c r="M208" s="17"/>
      <c r="N208" s="18"/>
      <c r="O208" s="19" t="str">
        <f t="shared" si="40"/>
        <v/>
      </c>
      <c r="P208" s="19" t="str">
        <f t="shared" si="41"/>
        <v/>
      </c>
      <c r="Q208" s="19" t="str">
        <f t="shared" si="42"/>
        <v/>
      </c>
      <c r="R208" s="19" t="str">
        <f t="shared" si="43"/>
        <v/>
      </c>
      <c r="S208" s="19" t="str">
        <f t="shared" si="44"/>
        <v/>
      </c>
      <c r="T208" s="19" t="str">
        <f t="shared" si="45"/>
        <v/>
      </c>
      <c r="U208" s="19" t="str">
        <f t="shared" si="46"/>
        <v/>
      </c>
      <c r="V208" s="19" t="str">
        <f t="shared" si="47"/>
        <v/>
      </c>
      <c r="W208" s="19" t="str">
        <f t="shared" si="48"/>
        <v/>
      </c>
      <c r="X208" s="17"/>
      <c r="Y208" s="23"/>
      <c r="Z208" s="23"/>
      <c r="AA208" s="26"/>
      <c r="AB208" s="24" t="str">
        <f>IF(B208="","",IF(OR(J208="Owner Funding",J208="Drawings",J208="Transfer",J208="Private"),IF(E208="","OK",IF(COUNTIF('01_Setup'!$B$23:$B$32,E208)=1,"OK","Unknown property")),IF(COUNTIF('01_Setup'!$B$23:$B$32,E208)=1,"OK","Unknown property")))</f>
        <v/>
      </c>
      <c r="AC208" s="24" t="str">
        <f t="shared" si="49"/>
        <v/>
      </c>
      <c r="AD208" s="24" t="str">
        <f t="shared" si="50"/>
        <v/>
      </c>
      <c r="AE208" s="24" t="str">
        <f t="shared" si="51"/>
        <v/>
      </c>
    </row>
    <row r="209" spans="1:31">
      <c r="A209" s="20" t="str">
        <f t="shared" si="39"/>
        <v/>
      </c>
      <c r="B209" s="21"/>
      <c r="C209" s="20" t="str">
        <f>IF(B209="","",IF(AND(B209&gt;='01_Setup'!$B$7,B209&lt;='01_Setup'!$B$8),'01_Setup'!$B$6,"Outside selected year"))</f>
        <v/>
      </c>
      <c r="D209" s="20" t="str">
        <f>IF(B209="","",IF(B209&lt;'01_Setup'!$B$7,"",IF(B209&lt;=DATE('01_Setup'!$B$5,7,5),"Q1",IF(B209&lt;=DATE('01_Setup'!$B$5,10,5),"Q2",IF(B209&lt;=DATE('01_Setup'!$B$5+1,1,5),"Q3",IF(B209&lt;='01_Setup'!$B$8,"Q4",""))))))</f>
        <v/>
      </c>
      <c r="E209" s="22"/>
      <c r="F209" s="25"/>
      <c r="G209" s="25"/>
      <c r="H209" s="22"/>
      <c r="I209" s="22"/>
      <c r="J209" s="22"/>
      <c r="K209" s="22"/>
      <c r="L209" s="22"/>
      <c r="M209" s="17"/>
      <c r="N209" s="18"/>
      <c r="O209" s="19" t="str">
        <f t="shared" si="40"/>
        <v/>
      </c>
      <c r="P209" s="19" t="str">
        <f t="shared" si="41"/>
        <v/>
      </c>
      <c r="Q209" s="19" t="str">
        <f t="shared" si="42"/>
        <v/>
      </c>
      <c r="R209" s="19" t="str">
        <f t="shared" si="43"/>
        <v/>
      </c>
      <c r="S209" s="19" t="str">
        <f t="shared" si="44"/>
        <v/>
      </c>
      <c r="T209" s="19" t="str">
        <f t="shared" si="45"/>
        <v/>
      </c>
      <c r="U209" s="19" t="str">
        <f t="shared" si="46"/>
        <v/>
      </c>
      <c r="V209" s="19" t="str">
        <f t="shared" si="47"/>
        <v/>
      </c>
      <c r="W209" s="19" t="str">
        <f t="shared" si="48"/>
        <v/>
      </c>
      <c r="X209" s="17"/>
      <c r="Y209" s="23"/>
      <c r="Z209" s="23"/>
      <c r="AA209" s="26"/>
      <c r="AB209" s="24" t="str">
        <f>IF(B209="","",IF(OR(J209="Owner Funding",J209="Drawings",J209="Transfer",J209="Private"),IF(E209="","OK",IF(COUNTIF('01_Setup'!$B$23:$B$32,E209)=1,"OK","Unknown property")),IF(COUNTIF('01_Setup'!$B$23:$B$32,E209)=1,"OK","Unknown property")))</f>
        <v/>
      </c>
      <c r="AC209" s="24" t="str">
        <f t="shared" si="49"/>
        <v/>
      </c>
      <c r="AD209" s="24" t="str">
        <f t="shared" si="50"/>
        <v/>
      </c>
      <c r="AE209" s="24" t="str">
        <f t="shared" si="51"/>
        <v/>
      </c>
    </row>
    <row r="210" spans="1:31">
      <c r="A210" s="20" t="str">
        <f t="shared" si="39"/>
        <v/>
      </c>
      <c r="B210" s="21"/>
      <c r="C210" s="20" t="str">
        <f>IF(B210="","",IF(AND(B210&gt;='01_Setup'!$B$7,B210&lt;='01_Setup'!$B$8),'01_Setup'!$B$6,"Outside selected year"))</f>
        <v/>
      </c>
      <c r="D210" s="20" t="str">
        <f>IF(B210="","",IF(B210&lt;'01_Setup'!$B$7,"",IF(B210&lt;=DATE('01_Setup'!$B$5,7,5),"Q1",IF(B210&lt;=DATE('01_Setup'!$B$5,10,5),"Q2",IF(B210&lt;=DATE('01_Setup'!$B$5+1,1,5),"Q3",IF(B210&lt;='01_Setup'!$B$8,"Q4",""))))))</f>
        <v/>
      </c>
      <c r="E210" s="22"/>
      <c r="F210" s="25"/>
      <c r="G210" s="25"/>
      <c r="H210" s="22"/>
      <c r="I210" s="22"/>
      <c r="J210" s="22"/>
      <c r="K210" s="22"/>
      <c r="L210" s="22"/>
      <c r="M210" s="17"/>
      <c r="N210" s="18"/>
      <c r="O210" s="19" t="str">
        <f t="shared" si="40"/>
        <v/>
      </c>
      <c r="P210" s="19" t="str">
        <f t="shared" si="41"/>
        <v/>
      </c>
      <c r="Q210" s="19" t="str">
        <f t="shared" si="42"/>
        <v/>
      </c>
      <c r="R210" s="19" t="str">
        <f t="shared" si="43"/>
        <v/>
      </c>
      <c r="S210" s="19" t="str">
        <f t="shared" si="44"/>
        <v/>
      </c>
      <c r="T210" s="19" t="str">
        <f t="shared" si="45"/>
        <v/>
      </c>
      <c r="U210" s="19" t="str">
        <f t="shared" si="46"/>
        <v/>
      </c>
      <c r="V210" s="19" t="str">
        <f t="shared" si="47"/>
        <v/>
      </c>
      <c r="W210" s="19" t="str">
        <f t="shared" si="48"/>
        <v/>
      </c>
      <c r="X210" s="17"/>
      <c r="Y210" s="23"/>
      <c r="Z210" s="23"/>
      <c r="AA210" s="26"/>
      <c r="AB210" s="24" t="str">
        <f>IF(B210="","",IF(OR(J210="Owner Funding",J210="Drawings",J210="Transfer",J210="Private"),IF(E210="","OK",IF(COUNTIF('01_Setup'!$B$23:$B$32,E210)=1,"OK","Unknown property")),IF(COUNTIF('01_Setup'!$B$23:$B$32,E210)=1,"OK","Unknown property")))</f>
        <v/>
      </c>
      <c r="AC210" s="24" t="str">
        <f t="shared" si="49"/>
        <v/>
      </c>
      <c r="AD210" s="24" t="str">
        <f t="shared" si="50"/>
        <v/>
      </c>
      <c r="AE210" s="24" t="str">
        <f t="shared" si="51"/>
        <v/>
      </c>
    </row>
    <row r="211" spans="1:31">
      <c r="A211" s="20" t="str">
        <f t="shared" si="39"/>
        <v/>
      </c>
      <c r="B211" s="21"/>
      <c r="C211" s="20" t="str">
        <f>IF(B211="","",IF(AND(B211&gt;='01_Setup'!$B$7,B211&lt;='01_Setup'!$B$8),'01_Setup'!$B$6,"Outside selected year"))</f>
        <v/>
      </c>
      <c r="D211" s="20" t="str">
        <f>IF(B211="","",IF(B211&lt;'01_Setup'!$B$7,"",IF(B211&lt;=DATE('01_Setup'!$B$5,7,5),"Q1",IF(B211&lt;=DATE('01_Setup'!$B$5,10,5),"Q2",IF(B211&lt;=DATE('01_Setup'!$B$5+1,1,5),"Q3",IF(B211&lt;='01_Setup'!$B$8,"Q4",""))))))</f>
        <v/>
      </c>
      <c r="E211" s="22"/>
      <c r="F211" s="25"/>
      <c r="G211" s="25"/>
      <c r="H211" s="22"/>
      <c r="I211" s="22"/>
      <c r="J211" s="22"/>
      <c r="K211" s="22"/>
      <c r="L211" s="22"/>
      <c r="M211" s="17"/>
      <c r="N211" s="18"/>
      <c r="O211" s="19" t="str">
        <f t="shared" si="40"/>
        <v/>
      </c>
      <c r="P211" s="19" t="str">
        <f t="shared" si="41"/>
        <v/>
      </c>
      <c r="Q211" s="19" t="str">
        <f t="shared" si="42"/>
        <v/>
      </c>
      <c r="R211" s="19" t="str">
        <f t="shared" si="43"/>
        <v/>
      </c>
      <c r="S211" s="19" t="str">
        <f t="shared" si="44"/>
        <v/>
      </c>
      <c r="T211" s="19" t="str">
        <f t="shared" si="45"/>
        <v/>
      </c>
      <c r="U211" s="19" t="str">
        <f t="shared" si="46"/>
        <v/>
      </c>
      <c r="V211" s="19" t="str">
        <f t="shared" si="47"/>
        <v/>
      </c>
      <c r="W211" s="19" t="str">
        <f t="shared" si="48"/>
        <v/>
      </c>
      <c r="X211" s="17"/>
      <c r="Y211" s="23"/>
      <c r="Z211" s="23"/>
      <c r="AA211" s="26"/>
      <c r="AB211" s="24" t="str">
        <f>IF(B211="","",IF(OR(J211="Owner Funding",J211="Drawings",J211="Transfer",J211="Private"),IF(E211="","OK",IF(COUNTIF('01_Setup'!$B$23:$B$32,E211)=1,"OK","Unknown property")),IF(COUNTIF('01_Setup'!$B$23:$B$32,E211)=1,"OK","Unknown property")))</f>
        <v/>
      </c>
      <c r="AC211" s="24" t="str">
        <f t="shared" si="49"/>
        <v/>
      </c>
      <c r="AD211" s="24" t="str">
        <f t="shared" si="50"/>
        <v/>
      </c>
      <c r="AE211" s="24" t="str">
        <f t="shared" si="51"/>
        <v/>
      </c>
    </row>
    <row r="212" spans="1:31">
      <c r="A212" s="20" t="str">
        <f t="shared" si="39"/>
        <v/>
      </c>
      <c r="B212" s="21"/>
      <c r="C212" s="20" t="str">
        <f>IF(B212="","",IF(AND(B212&gt;='01_Setup'!$B$7,B212&lt;='01_Setup'!$B$8),'01_Setup'!$B$6,"Outside selected year"))</f>
        <v/>
      </c>
      <c r="D212" s="20" t="str">
        <f>IF(B212="","",IF(B212&lt;'01_Setup'!$B$7,"",IF(B212&lt;=DATE('01_Setup'!$B$5,7,5),"Q1",IF(B212&lt;=DATE('01_Setup'!$B$5,10,5),"Q2",IF(B212&lt;=DATE('01_Setup'!$B$5+1,1,5),"Q3",IF(B212&lt;='01_Setup'!$B$8,"Q4",""))))))</f>
        <v/>
      </c>
      <c r="E212" s="22"/>
      <c r="F212" s="25"/>
      <c r="G212" s="25"/>
      <c r="H212" s="22"/>
      <c r="I212" s="22"/>
      <c r="J212" s="22"/>
      <c r="K212" s="22"/>
      <c r="L212" s="22"/>
      <c r="M212" s="17"/>
      <c r="N212" s="18"/>
      <c r="O212" s="19" t="str">
        <f t="shared" si="40"/>
        <v/>
      </c>
      <c r="P212" s="19" t="str">
        <f t="shared" si="41"/>
        <v/>
      </c>
      <c r="Q212" s="19" t="str">
        <f t="shared" si="42"/>
        <v/>
      </c>
      <c r="R212" s="19" t="str">
        <f t="shared" si="43"/>
        <v/>
      </c>
      <c r="S212" s="19" t="str">
        <f t="shared" si="44"/>
        <v/>
      </c>
      <c r="T212" s="19" t="str">
        <f t="shared" si="45"/>
        <v/>
      </c>
      <c r="U212" s="19" t="str">
        <f t="shared" si="46"/>
        <v/>
      </c>
      <c r="V212" s="19" t="str">
        <f t="shared" si="47"/>
        <v/>
      </c>
      <c r="W212" s="19" t="str">
        <f t="shared" si="48"/>
        <v/>
      </c>
      <c r="X212" s="17"/>
      <c r="Y212" s="23"/>
      <c r="Z212" s="23"/>
      <c r="AA212" s="26"/>
      <c r="AB212" s="24" t="str">
        <f>IF(B212="","",IF(OR(J212="Owner Funding",J212="Drawings",J212="Transfer",J212="Private"),IF(E212="","OK",IF(COUNTIF('01_Setup'!$B$23:$B$32,E212)=1,"OK","Unknown property")),IF(COUNTIF('01_Setup'!$B$23:$B$32,E212)=1,"OK","Unknown property")))</f>
        <v/>
      </c>
      <c r="AC212" s="24" t="str">
        <f t="shared" si="49"/>
        <v/>
      </c>
      <c r="AD212" s="24" t="str">
        <f t="shared" si="50"/>
        <v/>
      </c>
      <c r="AE212" s="24" t="str">
        <f t="shared" si="51"/>
        <v/>
      </c>
    </row>
    <row r="213" spans="1:31">
      <c r="A213" s="20" t="str">
        <f t="shared" si="39"/>
        <v/>
      </c>
      <c r="B213" s="21"/>
      <c r="C213" s="20" t="str">
        <f>IF(B213="","",IF(AND(B213&gt;='01_Setup'!$B$7,B213&lt;='01_Setup'!$B$8),'01_Setup'!$B$6,"Outside selected year"))</f>
        <v/>
      </c>
      <c r="D213" s="20" t="str">
        <f>IF(B213="","",IF(B213&lt;'01_Setup'!$B$7,"",IF(B213&lt;=DATE('01_Setup'!$B$5,7,5),"Q1",IF(B213&lt;=DATE('01_Setup'!$B$5,10,5),"Q2",IF(B213&lt;=DATE('01_Setup'!$B$5+1,1,5),"Q3",IF(B213&lt;='01_Setup'!$B$8,"Q4",""))))))</f>
        <v/>
      </c>
      <c r="E213" s="22"/>
      <c r="F213" s="25"/>
      <c r="G213" s="25"/>
      <c r="H213" s="22"/>
      <c r="I213" s="22"/>
      <c r="J213" s="22"/>
      <c r="K213" s="22"/>
      <c r="L213" s="22"/>
      <c r="M213" s="17"/>
      <c r="N213" s="18"/>
      <c r="O213" s="19" t="str">
        <f t="shared" si="40"/>
        <v/>
      </c>
      <c r="P213" s="19" t="str">
        <f t="shared" si="41"/>
        <v/>
      </c>
      <c r="Q213" s="19" t="str">
        <f t="shared" si="42"/>
        <v/>
      </c>
      <c r="R213" s="19" t="str">
        <f t="shared" si="43"/>
        <v/>
      </c>
      <c r="S213" s="19" t="str">
        <f t="shared" si="44"/>
        <v/>
      </c>
      <c r="T213" s="19" t="str">
        <f t="shared" si="45"/>
        <v/>
      </c>
      <c r="U213" s="19" t="str">
        <f t="shared" si="46"/>
        <v/>
      </c>
      <c r="V213" s="19" t="str">
        <f t="shared" si="47"/>
        <v/>
      </c>
      <c r="W213" s="19" t="str">
        <f t="shared" si="48"/>
        <v/>
      </c>
      <c r="X213" s="17"/>
      <c r="Y213" s="23"/>
      <c r="Z213" s="23"/>
      <c r="AA213" s="26"/>
      <c r="AB213" s="24" t="str">
        <f>IF(B213="","",IF(OR(J213="Owner Funding",J213="Drawings",J213="Transfer",J213="Private"),IF(E213="","OK",IF(COUNTIF('01_Setup'!$B$23:$B$32,E213)=1,"OK","Unknown property")),IF(COUNTIF('01_Setup'!$B$23:$B$32,E213)=1,"OK","Unknown property")))</f>
        <v/>
      </c>
      <c r="AC213" s="24" t="str">
        <f t="shared" si="49"/>
        <v/>
      </c>
      <c r="AD213" s="24" t="str">
        <f t="shared" si="50"/>
        <v/>
      </c>
      <c r="AE213" s="24" t="str">
        <f t="shared" si="51"/>
        <v/>
      </c>
    </row>
    <row r="214" spans="1:31">
      <c r="A214" s="20" t="str">
        <f t="shared" si="39"/>
        <v/>
      </c>
      <c r="B214" s="21"/>
      <c r="C214" s="20" t="str">
        <f>IF(B214="","",IF(AND(B214&gt;='01_Setup'!$B$7,B214&lt;='01_Setup'!$B$8),'01_Setup'!$B$6,"Outside selected year"))</f>
        <v/>
      </c>
      <c r="D214" s="20" t="str">
        <f>IF(B214="","",IF(B214&lt;'01_Setup'!$B$7,"",IF(B214&lt;=DATE('01_Setup'!$B$5,7,5),"Q1",IF(B214&lt;=DATE('01_Setup'!$B$5,10,5),"Q2",IF(B214&lt;=DATE('01_Setup'!$B$5+1,1,5),"Q3",IF(B214&lt;='01_Setup'!$B$8,"Q4",""))))))</f>
        <v/>
      </c>
      <c r="E214" s="22"/>
      <c r="F214" s="25"/>
      <c r="G214" s="25"/>
      <c r="H214" s="22"/>
      <c r="I214" s="22"/>
      <c r="J214" s="22"/>
      <c r="K214" s="22"/>
      <c r="L214" s="22"/>
      <c r="M214" s="17"/>
      <c r="N214" s="18"/>
      <c r="O214" s="19" t="str">
        <f t="shared" si="40"/>
        <v/>
      </c>
      <c r="P214" s="19" t="str">
        <f t="shared" si="41"/>
        <v/>
      </c>
      <c r="Q214" s="19" t="str">
        <f t="shared" si="42"/>
        <v/>
      </c>
      <c r="R214" s="19" t="str">
        <f t="shared" si="43"/>
        <v/>
      </c>
      <c r="S214" s="19" t="str">
        <f t="shared" si="44"/>
        <v/>
      </c>
      <c r="T214" s="19" t="str">
        <f t="shared" si="45"/>
        <v/>
      </c>
      <c r="U214" s="19" t="str">
        <f t="shared" si="46"/>
        <v/>
      </c>
      <c r="V214" s="19" t="str">
        <f t="shared" si="47"/>
        <v/>
      </c>
      <c r="W214" s="19" t="str">
        <f t="shared" si="48"/>
        <v/>
      </c>
      <c r="X214" s="17"/>
      <c r="Y214" s="23"/>
      <c r="Z214" s="23"/>
      <c r="AA214" s="26"/>
      <c r="AB214" s="24" t="str">
        <f>IF(B214="","",IF(OR(J214="Owner Funding",J214="Drawings",J214="Transfer",J214="Private"),IF(E214="","OK",IF(COUNTIF('01_Setup'!$B$23:$B$32,E214)=1,"OK","Unknown property")),IF(COUNTIF('01_Setup'!$B$23:$B$32,E214)=1,"OK","Unknown property")))</f>
        <v/>
      </c>
      <c r="AC214" s="24" t="str">
        <f t="shared" si="49"/>
        <v/>
      </c>
      <c r="AD214" s="24" t="str">
        <f t="shared" si="50"/>
        <v/>
      </c>
      <c r="AE214" s="24" t="str">
        <f t="shared" si="51"/>
        <v/>
      </c>
    </row>
    <row r="215" spans="1:31">
      <c r="A215" s="20" t="str">
        <f t="shared" si="39"/>
        <v/>
      </c>
      <c r="B215" s="21"/>
      <c r="C215" s="20" t="str">
        <f>IF(B215="","",IF(AND(B215&gt;='01_Setup'!$B$7,B215&lt;='01_Setup'!$B$8),'01_Setup'!$B$6,"Outside selected year"))</f>
        <v/>
      </c>
      <c r="D215" s="20" t="str">
        <f>IF(B215="","",IF(B215&lt;'01_Setup'!$B$7,"",IF(B215&lt;=DATE('01_Setup'!$B$5,7,5),"Q1",IF(B215&lt;=DATE('01_Setup'!$B$5,10,5),"Q2",IF(B215&lt;=DATE('01_Setup'!$B$5+1,1,5),"Q3",IF(B215&lt;='01_Setup'!$B$8,"Q4",""))))))</f>
        <v/>
      </c>
      <c r="E215" s="22"/>
      <c r="F215" s="25"/>
      <c r="G215" s="25"/>
      <c r="H215" s="22"/>
      <c r="I215" s="22"/>
      <c r="J215" s="22"/>
      <c r="K215" s="22"/>
      <c r="L215" s="22"/>
      <c r="M215" s="17"/>
      <c r="N215" s="18"/>
      <c r="O215" s="19" t="str">
        <f t="shared" si="40"/>
        <v/>
      </c>
      <c r="P215" s="19" t="str">
        <f t="shared" si="41"/>
        <v/>
      </c>
      <c r="Q215" s="19" t="str">
        <f t="shared" si="42"/>
        <v/>
      </c>
      <c r="R215" s="19" t="str">
        <f t="shared" si="43"/>
        <v/>
      </c>
      <c r="S215" s="19" t="str">
        <f t="shared" si="44"/>
        <v/>
      </c>
      <c r="T215" s="19" t="str">
        <f t="shared" si="45"/>
        <v/>
      </c>
      <c r="U215" s="19" t="str">
        <f t="shared" si="46"/>
        <v/>
      </c>
      <c r="V215" s="19" t="str">
        <f t="shared" si="47"/>
        <v/>
      </c>
      <c r="W215" s="19" t="str">
        <f t="shared" si="48"/>
        <v/>
      </c>
      <c r="X215" s="17"/>
      <c r="Y215" s="23"/>
      <c r="Z215" s="23"/>
      <c r="AA215" s="26"/>
      <c r="AB215" s="24" t="str">
        <f>IF(B215="","",IF(OR(J215="Owner Funding",J215="Drawings",J215="Transfer",J215="Private"),IF(E215="","OK",IF(COUNTIF('01_Setup'!$B$23:$B$32,E215)=1,"OK","Unknown property")),IF(COUNTIF('01_Setup'!$B$23:$B$32,E215)=1,"OK","Unknown property")))</f>
        <v/>
      </c>
      <c r="AC215" s="24" t="str">
        <f t="shared" si="49"/>
        <v/>
      </c>
      <c r="AD215" s="24" t="str">
        <f t="shared" si="50"/>
        <v/>
      </c>
      <c r="AE215" s="24" t="str">
        <f t="shared" si="51"/>
        <v/>
      </c>
    </row>
    <row r="216" spans="1:31">
      <c r="A216" s="20" t="str">
        <f t="shared" si="39"/>
        <v/>
      </c>
      <c r="B216" s="21"/>
      <c r="C216" s="20" t="str">
        <f>IF(B216="","",IF(AND(B216&gt;='01_Setup'!$B$7,B216&lt;='01_Setup'!$B$8),'01_Setup'!$B$6,"Outside selected year"))</f>
        <v/>
      </c>
      <c r="D216" s="20" t="str">
        <f>IF(B216="","",IF(B216&lt;'01_Setup'!$B$7,"",IF(B216&lt;=DATE('01_Setup'!$B$5,7,5),"Q1",IF(B216&lt;=DATE('01_Setup'!$B$5,10,5),"Q2",IF(B216&lt;=DATE('01_Setup'!$B$5+1,1,5),"Q3",IF(B216&lt;='01_Setup'!$B$8,"Q4",""))))))</f>
        <v/>
      </c>
      <c r="E216" s="22"/>
      <c r="F216" s="25"/>
      <c r="G216" s="25"/>
      <c r="H216" s="22"/>
      <c r="I216" s="22"/>
      <c r="J216" s="22"/>
      <c r="K216" s="22"/>
      <c r="L216" s="22"/>
      <c r="M216" s="17"/>
      <c r="N216" s="18"/>
      <c r="O216" s="19" t="str">
        <f t="shared" si="40"/>
        <v/>
      </c>
      <c r="P216" s="19" t="str">
        <f t="shared" si="41"/>
        <v/>
      </c>
      <c r="Q216" s="19" t="str">
        <f t="shared" si="42"/>
        <v/>
      </c>
      <c r="R216" s="19" t="str">
        <f t="shared" si="43"/>
        <v/>
      </c>
      <c r="S216" s="19" t="str">
        <f t="shared" si="44"/>
        <v/>
      </c>
      <c r="T216" s="19" t="str">
        <f t="shared" si="45"/>
        <v/>
      </c>
      <c r="U216" s="19" t="str">
        <f t="shared" si="46"/>
        <v/>
      </c>
      <c r="V216" s="19" t="str">
        <f t="shared" si="47"/>
        <v/>
      </c>
      <c r="W216" s="19" t="str">
        <f t="shared" si="48"/>
        <v/>
      </c>
      <c r="X216" s="17"/>
      <c r="Y216" s="23"/>
      <c r="Z216" s="23"/>
      <c r="AA216" s="26"/>
      <c r="AB216" s="24" t="str">
        <f>IF(B216="","",IF(OR(J216="Owner Funding",J216="Drawings",J216="Transfer",J216="Private"),IF(E216="","OK",IF(COUNTIF('01_Setup'!$B$23:$B$32,E216)=1,"OK","Unknown property")),IF(COUNTIF('01_Setup'!$B$23:$B$32,E216)=1,"OK","Unknown property")))</f>
        <v/>
      </c>
      <c r="AC216" s="24" t="str">
        <f t="shared" si="49"/>
        <v/>
      </c>
      <c r="AD216" s="24" t="str">
        <f t="shared" si="50"/>
        <v/>
      </c>
      <c r="AE216" s="24" t="str">
        <f t="shared" si="51"/>
        <v/>
      </c>
    </row>
    <row r="217" spans="1:31">
      <c r="A217" s="20" t="str">
        <f t="shared" si="39"/>
        <v/>
      </c>
      <c r="B217" s="21"/>
      <c r="C217" s="20" t="str">
        <f>IF(B217="","",IF(AND(B217&gt;='01_Setup'!$B$7,B217&lt;='01_Setup'!$B$8),'01_Setup'!$B$6,"Outside selected year"))</f>
        <v/>
      </c>
      <c r="D217" s="20" t="str">
        <f>IF(B217="","",IF(B217&lt;'01_Setup'!$B$7,"",IF(B217&lt;=DATE('01_Setup'!$B$5,7,5),"Q1",IF(B217&lt;=DATE('01_Setup'!$B$5,10,5),"Q2",IF(B217&lt;=DATE('01_Setup'!$B$5+1,1,5),"Q3",IF(B217&lt;='01_Setup'!$B$8,"Q4",""))))))</f>
        <v/>
      </c>
      <c r="E217" s="22"/>
      <c r="F217" s="25"/>
      <c r="G217" s="25"/>
      <c r="H217" s="22"/>
      <c r="I217" s="22"/>
      <c r="J217" s="22"/>
      <c r="K217" s="22"/>
      <c r="L217" s="22"/>
      <c r="M217" s="17"/>
      <c r="N217" s="18"/>
      <c r="O217" s="19" t="str">
        <f t="shared" si="40"/>
        <v/>
      </c>
      <c r="P217" s="19" t="str">
        <f t="shared" si="41"/>
        <v/>
      </c>
      <c r="Q217" s="19" t="str">
        <f t="shared" si="42"/>
        <v/>
      </c>
      <c r="R217" s="19" t="str">
        <f t="shared" si="43"/>
        <v/>
      </c>
      <c r="S217" s="19" t="str">
        <f t="shared" si="44"/>
        <v/>
      </c>
      <c r="T217" s="19" t="str">
        <f t="shared" si="45"/>
        <v/>
      </c>
      <c r="U217" s="19" t="str">
        <f t="shared" si="46"/>
        <v/>
      </c>
      <c r="V217" s="19" t="str">
        <f t="shared" si="47"/>
        <v/>
      </c>
      <c r="W217" s="19" t="str">
        <f t="shared" si="48"/>
        <v/>
      </c>
      <c r="X217" s="17"/>
      <c r="Y217" s="23"/>
      <c r="Z217" s="23"/>
      <c r="AA217" s="26"/>
      <c r="AB217" s="24" t="str">
        <f>IF(B217="","",IF(OR(J217="Owner Funding",J217="Drawings",J217="Transfer",J217="Private"),IF(E217="","OK",IF(COUNTIF('01_Setup'!$B$23:$B$32,E217)=1,"OK","Unknown property")),IF(COUNTIF('01_Setup'!$B$23:$B$32,E217)=1,"OK","Unknown property")))</f>
        <v/>
      </c>
      <c r="AC217" s="24" t="str">
        <f t="shared" si="49"/>
        <v/>
      </c>
      <c r="AD217" s="24" t="str">
        <f t="shared" si="50"/>
        <v/>
      </c>
      <c r="AE217" s="24" t="str">
        <f t="shared" si="51"/>
        <v/>
      </c>
    </row>
    <row r="218" spans="1:31">
      <c r="A218" s="20" t="str">
        <f t="shared" si="39"/>
        <v/>
      </c>
      <c r="B218" s="21"/>
      <c r="C218" s="20" t="str">
        <f>IF(B218="","",IF(AND(B218&gt;='01_Setup'!$B$7,B218&lt;='01_Setup'!$B$8),'01_Setup'!$B$6,"Outside selected year"))</f>
        <v/>
      </c>
      <c r="D218" s="20" t="str">
        <f>IF(B218="","",IF(B218&lt;'01_Setup'!$B$7,"",IF(B218&lt;=DATE('01_Setup'!$B$5,7,5),"Q1",IF(B218&lt;=DATE('01_Setup'!$B$5,10,5),"Q2",IF(B218&lt;=DATE('01_Setup'!$B$5+1,1,5),"Q3",IF(B218&lt;='01_Setup'!$B$8,"Q4",""))))))</f>
        <v/>
      </c>
      <c r="E218" s="22"/>
      <c r="F218" s="25"/>
      <c r="G218" s="25"/>
      <c r="H218" s="22"/>
      <c r="I218" s="22"/>
      <c r="J218" s="22"/>
      <c r="K218" s="22"/>
      <c r="L218" s="22"/>
      <c r="M218" s="17"/>
      <c r="N218" s="18"/>
      <c r="O218" s="19" t="str">
        <f t="shared" si="40"/>
        <v/>
      </c>
      <c r="P218" s="19" t="str">
        <f t="shared" si="41"/>
        <v/>
      </c>
      <c r="Q218" s="19" t="str">
        <f t="shared" si="42"/>
        <v/>
      </c>
      <c r="R218" s="19" t="str">
        <f t="shared" si="43"/>
        <v/>
      </c>
      <c r="S218" s="19" t="str">
        <f t="shared" si="44"/>
        <v/>
      </c>
      <c r="T218" s="19" t="str">
        <f t="shared" si="45"/>
        <v/>
      </c>
      <c r="U218" s="19" t="str">
        <f t="shared" si="46"/>
        <v/>
      </c>
      <c r="V218" s="19" t="str">
        <f t="shared" si="47"/>
        <v/>
      </c>
      <c r="W218" s="19" t="str">
        <f t="shared" si="48"/>
        <v/>
      </c>
      <c r="X218" s="17"/>
      <c r="Y218" s="23"/>
      <c r="Z218" s="23"/>
      <c r="AA218" s="26"/>
      <c r="AB218" s="24" t="str">
        <f>IF(B218="","",IF(OR(J218="Owner Funding",J218="Drawings",J218="Transfer",J218="Private"),IF(E218="","OK",IF(COUNTIF('01_Setup'!$B$23:$B$32,E218)=1,"OK","Unknown property")),IF(COUNTIF('01_Setup'!$B$23:$B$32,E218)=1,"OK","Unknown property")))</f>
        <v/>
      </c>
      <c r="AC218" s="24" t="str">
        <f t="shared" si="49"/>
        <v/>
      </c>
      <c r="AD218" s="24" t="str">
        <f t="shared" si="50"/>
        <v/>
      </c>
      <c r="AE218" s="24" t="str">
        <f t="shared" si="51"/>
        <v/>
      </c>
    </row>
    <row r="219" spans="1:31">
      <c r="A219" s="20" t="str">
        <f t="shared" si="39"/>
        <v/>
      </c>
      <c r="B219" s="21"/>
      <c r="C219" s="20" t="str">
        <f>IF(B219="","",IF(AND(B219&gt;='01_Setup'!$B$7,B219&lt;='01_Setup'!$B$8),'01_Setup'!$B$6,"Outside selected year"))</f>
        <v/>
      </c>
      <c r="D219" s="20" t="str">
        <f>IF(B219="","",IF(B219&lt;'01_Setup'!$B$7,"",IF(B219&lt;=DATE('01_Setup'!$B$5,7,5),"Q1",IF(B219&lt;=DATE('01_Setup'!$B$5,10,5),"Q2",IF(B219&lt;=DATE('01_Setup'!$B$5+1,1,5),"Q3",IF(B219&lt;='01_Setup'!$B$8,"Q4",""))))))</f>
        <v/>
      </c>
      <c r="E219" s="22"/>
      <c r="F219" s="25"/>
      <c r="G219" s="25"/>
      <c r="H219" s="22"/>
      <c r="I219" s="22"/>
      <c r="J219" s="22"/>
      <c r="K219" s="22"/>
      <c r="L219" s="22"/>
      <c r="M219" s="17"/>
      <c r="N219" s="18"/>
      <c r="O219" s="19" t="str">
        <f t="shared" si="40"/>
        <v/>
      </c>
      <c r="P219" s="19" t="str">
        <f t="shared" si="41"/>
        <v/>
      </c>
      <c r="Q219" s="19" t="str">
        <f t="shared" si="42"/>
        <v/>
      </c>
      <c r="R219" s="19" t="str">
        <f t="shared" si="43"/>
        <v/>
      </c>
      <c r="S219" s="19" t="str">
        <f t="shared" si="44"/>
        <v/>
      </c>
      <c r="T219" s="19" t="str">
        <f t="shared" si="45"/>
        <v/>
      </c>
      <c r="U219" s="19" t="str">
        <f t="shared" si="46"/>
        <v/>
      </c>
      <c r="V219" s="19" t="str">
        <f t="shared" si="47"/>
        <v/>
      </c>
      <c r="W219" s="19" t="str">
        <f t="shared" si="48"/>
        <v/>
      </c>
      <c r="X219" s="17"/>
      <c r="Y219" s="23"/>
      <c r="Z219" s="23"/>
      <c r="AA219" s="26"/>
      <c r="AB219" s="24" t="str">
        <f>IF(B219="","",IF(OR(J219="Owner Funding",J219="Drawings",J219="Transfer",J219="Private"),IF(E219="","OK",IF(COUNTIF('01_Setup'!$B$23:$B$32,E219)=1,"OK","Unknown property")),IF(COUNTIF('01_Setup'!$B$23:$B$32,E219)=1,"OK","Unknown property")))</f>
        <v/>
      </c>
      <c r="AC219" s="24" t="str">
        <f t="shared" si="49"/>
        <v/>
      </c>
      <c r="AD219" s="24" t="str">
        <f t="shared" si="50"/>
        <v/>
      </c>
      <c r="AE219" s="24" t="str">
        <f t="shared" si="51"/>
        <v/>
      </c>
    </row>
    <row r="220" spans="1:31">
      <c r="A220" s="20" t="str">
        <f t="shared" si="39"/>
        <v/>
      </c>
      <c r="B220" s="21"/>
      <c r="C220" s="20" t="str">
        <f>IF(B220="","",IF(AND(B220&gt;='01_Setup'!$B$7,B220&lt;='01_Setup'!$B$8),'01_Setup'!$B$6,"Outside selected year"))</f>
        <v/>
      </c>
      <c r="D220" s="20" t="str">
        <f>IF(B220="","",IF(B220&lt;'01_Setup'!$B$7,"",IF(B220&lt;=DATE('01_Setup'!$B$5,7,5),"Q1",IF(B220&lt;=DATE('01_Setup'!$B$5,10,5),"Q2",IF(B220&lt;=DATE('01_Setup'!$B$5+1,1,5),"Q3",IF(B220&lt;='01_Setup'!$B$8,"Q4",""))))))</f>
        <v/>
      </c>
      <c r="E220" s="22"/>
      <c r="F220" s="25"/>
      <c r="G220" s="25"/>
      <c r="H220" s="22"/>
      <c r="I220" s="22"/>
      <c r="J220" s="22"/>
      <c r="K220" s="22"/>
      <c r="L220" s="22"/>
      <c r="M220" s="17"/>
      <c r="N220" s="18"/>
      <c r="O220" s="19" t="str">
        <f t="shared" si="40"/>
        <v/>
      </c>
      <c r="P220" s="19" t="str">
        <f t="shared" si="41"/>
        <v/>
      </c>
      <c r="Q220" s="19" t="str">
        <f t="shared" si="42"/>
        <v/>
      </c>
      <c r="R220" s="19" t="str">
        <f t="shared" si="43"/>
        <v/>
      </c>
      <c r="S220" s="19" t="str">
        <f t="shared" si="44"/>
        <v/>
      </c>
      <c r="T220" s="19" t="str">
        <f t="shared" si="45"/>
        <v/>
      </c>
      <c r="U220" s="19" t="str">
        <f t="shared" si="46"/>
        <v/>
      </c>
      <c r="V220" s="19" t="str">
        <f t="shared" si="47"/>
        <v/>
      </c>
      <c r="W220" s="19" t="str">
        <f t="shared" si="48"/>
        <v/>
      </c>
      <c r="X220" s="17"/>
      <c r="Y220" s="23"/>
      <c r="Z220" s="23"/>
      <c r="AA220" s="26"/>
      <c r="AB220" s="24" t="str">
        <f>IF(B220="","",IF(OR(J220="Owner Funding",J220="Drawings",J220="Transfer",J220="Private"),IF(E220="","OK",IF(COUNTIF('01_Setup'!$B$23:$B$32,E220)=1,"OK","Unknown property")),IF(COUNTIF('01_Setup'!$B$23:$B$32,E220)=1,"OK","Unknown property")))</f>
        <v/>
      </c>
      <c r="AC220" s="24" t="str">
        <f t="shared" si="49"/>
        <v/>
      </c>
      <c r="AD220" s="24" t="str">
        <f t="shared" si="50"/>
        <v/>
      </c>
      <c r="AE220" s="24" t="str">
        <f t="shared" si="51"/>
        <v/>
      </c>
    </row>
    <row r="221" spans="1:31">
      <c r="A221" s="20" t="str">
        <f t="shared" si="39"/>
        <v/>
      </c>
      <c r="B221" s="21"/>
      <c r="C221" s="20" t="str">
        <f>IF(B221="","",IF(AND(B221&gt;='01_Setup'!$B$7,B221&lt;='01_Setup'!$B$8),'01_Setup'!$B$6,"Outside selected year"))</f>
        <v/>
      </c>
      <c r="D221" s="20" t="str">
        <f>IF(B221="","",IF(B221&lt;'01_Setup'!$B$7,"",IF(B221&lt;=DATE('01_Setup'!$B$5,7,5),"Q1",IF(B221&lt;=DATE('01_Setup'!$B$5,10,5),"Q2",IF(B221&lt;=DATE('01_Setup'!$B$5+1,1,5),"Q3",IF(B221&lt;='01_Setup'!$B$8,"Q4",""))))))</f>
        <v/>
      </c>
      <c r="E221" s="22"/>
      <c r="F221" s="25"/>
      <c r="G221" s="25"/>
      <c r="H221" s="22"/>
      <c r="I221" s="22"/>
      <c r="J221" s="22"/>
      <c r="K221" s="22"/>
      <c r="L221" s="22"/>
      <c r="M221" s="17"/>
      <c r="N221" s="18"/>
      <c r="O221" s="19" t="str">
        <f t="shared" si="40"/>
        <v/>
      </c>
      <c r="P221" s="19" t="str">
        <f t="shared" si="41"/>
        <v/>
      </c>
      <c r="Q221" s="19" t="str">
        <f t="shared" si="42"/>
        <v/>
      </c>
      <c r="R221" s="19" t="str">
        <f t="shared" si="43"/>
        <v/>
      </c>
      <c r="S221" s="19" t="str">
        <f t="shared" si="44"/>
        <v/>
      </c>
      <c r="T221" s="19" t="str">
        <f t="shared" si="45"/>
        <v/>
      </c>
      <c r="U221" s="19" t="str">
        <f t="shared" si="46"/>
        <v/>
      </c>
      <c r="V221" s="19" t="str">
        <f t="shared" si="47"/>
        <v/>
      </c>
      <c r="W221" s="19" t="str">
        <f t="shared" si="48"/>
        <v/>
      </c>
      <c r="X221" s="17"/>
      <c r="Y221" s="23"/>
      <c r="Z221" s="23"/>
      <c r="AA221" s="26"/>
      <c r="AB221" s="24" t="str">
        <f>IF(B221="","",IF(OR(J221="Owner Funding",J221="Drawings",J221="Transfer",J221="Private"),IF(E221="","OK",IF(COUNTIF('01_Setup'!$B$23:$B$32,E221)=1,"OK","Unknown property")),IF(COUNTIF('01_Setup'!$B$23:$B$32,E221)=1,"OK","Unknown property")))</f>
        <v/>
      </c>
      <c r="AC221" s="24" t="str">
        <f t="shared" si="49"/>
        <v/>
      </c>
      <c r="AD221" s="24" t="str">
        <f t="shared" si="50"/>
        <v/>
      </c>
      <c r="AE221" s="24" t="str">
        <f t="shared" si="51"/>
        <v/>
      </c>
    </row>
    <row r="222" spans="1:31">
      <c r="A222" s="20" t="str">
        <f t="shared" si="39"/>
        <v/>
      </c>
      <c r="B222" s="21"/>
      <c r="C222" s="20" t="str">
        <f>IF(B222="","",IF(AND(B222&gt;='01_Setup'!$B$7,B222&lt;='01_Setup'!$B$8),'01_Setup'!$B$6,"Outside selected year"))</f>
        <v/>
      </c>
      <c r="D222" s="20" t="str">
        <f>IF(B222="","",IF(B222&lt;'01_Setup'!$B$7,"",IF(B222&lt;=DATE('01_Setup'!$B$5,7,5),"Q1",IF(B222&lt;=DATE('01_Setup'!$B$5,10,5),"Q2",IF(B222&lt;=DATE('01_Setup'!$B$5+1,1,5),"Q3",IF(B222&lt;='01_Setup'!$B$8,"Q4",""))))))</f>
        <v/>
      </c>
      <c r="E222" s="22"/>
      <c r="F222" s="25"/>
      <c r="G222" s="25"/>
      <c r="H222" s="22"/>
      <c r="I222" s="22"/>
      <c r="J222" s="22"/>
      <c r="K222" s="22"/>
      <c r="L222" s="22"/>
      <c r="M222" s="17"/>
      <c r="N222" s="18"/>
      <c r="O222" s="19" t="str">
        <f t="shared" si="40"/>
        <v/>
      </c>
      <c r="P222" s="19" t="str">
        <f t="shared" si="41"/>
        <v/>
      </c>
      <c r="Q222" s="19" t="str">
        <f t="shared" si="42"/>
        <v/>
      </c>
      <c r="R222" s="19" t="str">
        <f t="shared" si="43"/>
        <v/>
      </c>
      <c r="S222" s="19" t="str">
        <f t="shared" si="44"/>
        <v/>
      </c>
      <c r="T222" s="19" t="str">
        <f t="shared" si="45"/>
        <v/>
      </c>
      <c r="U222" s="19" t="str">
        <f t="shared" si="46"/>
        <v/>
      </c>
      <c r="V222" s="19" t="str">
        <f t="shared" si="47"/>
        <v/>
      </c>
      <c r="W222" s="19" t="str">
        <f t="shared" si="48"/>
        <v/>
      </c>
      <c r="X222" s="17"/>
      <c r="Y222" s="23"/>
      <c r="Z222" s="23"/>
      <c r="AA222" s="26"/>
      <c r="AB222" s="24" t="str">
        <f>IF(B222="","",IF(OR(J222="Owner Funding",J222="Drawings",J222="Transfer",J222="Private"),IF(E222="","OK",IF(COUNTIF('01_Setup'!$B$23:$B$32,E222)=1,"OK","Unknown property")),IF(COUNTIF('01_Setup'!$B$23:$B$32,E222)=1,"OK","Unknown property")))</f>
        <v/>
      </c>
      <c r="AC222" s="24" t="str">
        <f t="shared" si="49"/>
        <v/>
      </c>
      <c r="AD222" s="24" t="str">
        <f t="shared" si="50"/>
        <v/>
      </c>
      <c r="AE222" s="24" t="str">
        <f t="shared" si="51"/>
        <v/>
      </c>
    </row>
    <row r="223" spans="1:31">
      <c r="A223" s="20" t="str">
        <f t="shared" si="39"/>
        <v/>
      </c>
      <c r="B223" s="21"/>
      <c r="C223" s="20" t="str">
        <f>IF(B223="","",IF(AND(B223&gt;='01_Setup'!$B$7,B223&lt;='01_Setup'!$B$8),'01_Setup'!$B$6,"Outside selected year"))</f>
        <v/>
      </c>
      <c r="D223" s="20" t="str">
        <f>IF(B223="","",IF(B223&lt;'01_Setup'!$B$7,"",IF(B223&lt;=DATE('01_Setup'!$B$5,7,5),"Q1",IF(B223&lt;=DATE('01_Setup'!$B$5,10,5),"Q2",IF(B223&lt;=DATE('01_Setup'!$B$5+1,1,5),"Q3",IF(B223&lt;='01_Setup'!$B$8,"Q4",""))))))</f>
        <v/>
      </c>
      <c r="E223" s="22"/>
      <c r="F223" s="25"/>
      <c r="G223" s="25"/>
      <c r="H223" s="22"/>
      <c r="I223" s="22"/>
      <c r="J223" s="22"/>
      <c r="K223" s="22"/>
      <c r="L223" s="22"/>
      <c r="M223" s="17"/>
      <c r="N223" s="18"/>
      <c r="O223" s="19" t="str">
        <f t="shared" si="40"/>
        <v/>
      </c>
      <c r="P223" s="19" t="str">
        <f t="shared" si="41"/>
        <v/>
      </c>
      <c r="Q223" s="19" t="str">
        <f t="shared" si="42"/>
        <v/>
      </c>
      <c r="R223" s="19" t="str">
        <f t="shared" si="43"/>
        <v/>
      </c>
      <c r="S223" s="19" t="str">
        <f t="shared" si="44"/>
        <v/>
      </c>
      <c r="T223" s="19" t="str">
        <f t="shared" si="45"/>
        <v/>
      </c>
      <c r="U223" s="19" t="str">
        <f t="shared" si="46"/>
        <v/>
      </c>
      <c r="V223" s="19" t="str">
        <f t="shared" si="47"/>
        <v/>
      </c>
      <c r="W223" s="19" t="str">
        <f t="shared" si="48"/>
        <v/>
      </c>
      <c r="X223" s="17"/>
      <c r="Y223" s="23"/>
      <c r="Z223" s="23"/>
      <c r="AA223" s="26"/>
      <c r="AB223" s="24" t="str">
        <f>IF(B223="","",IF(OR(J223="Owner Funding",J223="Drawings",J223="Transfer",J223="Private"),IF(E223="","OK",IF(COUNTIF('01_Setup'!$B$23:$B$32,E223)=1,"OK","Unknown property")),IF(COUNTIF('01_Setup'!$B$23:$B$32,E223)=1,"OK","Unknown property")))</f>
        <v/>
      </c>
      <c r="AC223" s="24" t="str">
        <f t="shared" si="49"/>
        <v/>
      </c>
      <c r="AD223" s="24" t="str">
        <f t="shared" si="50"/>
        <v/>
      </c>
      <c r="AE223" s="24" t="str">
        <f t="shared" si="51"/>
        <v/>
      </c>
    </row>
    <row r="224" spans="1:31">
      <c r="A224" s="20" t="str">
        <f t="shared" si="39"/>
        <v/>
      </c>
      <c r="B224" s="21"/>
      <c r="C224" s="20" t="str">
        <f>IF(B224="","",IF(AND(B224&gt;='01_Setup'!$B$7,B224&lt;='01_Setup'!$B$8),'01_Setup'!$B$6,"Outside selected year"))</f>
        <v/>
      </c>
      <c r="D224" s="20" t="str">
        <f>IF(B224="","",IF(B224&lt;'01_Setup'!$B$7,"",IF(B224&lt;=DATE('01_Setup'!$B$5,7,5),"Q1",IF(B224&lt;=DATE('01_Setup'!$B$5,10,5),"Q2",IF(B224&lt;=DATE('01_Setup'!$B$5+1,1,5),"Q3",IF(B224&lt;='01_Setup'!$B$8,"Q4",""))))))</f>
        <v/>
      </c>
      <c r="E224" s="22"/>
      <c r="F224" s="25"/>
      <c r="G224" s="25"/>
      <c r="H224" s="22"/>
      <c r="I224" s="22"/>
      <c r="J224" s="22"/>
      <c r="K224" s="22"/>
      <c r="L224" s="22"/>
      <c r="M224" s="17"/>
      <c r="N224" s="18"/>
      <c r="O224" s="19" t="str">
        <f t="shared" si="40"/>
        <v/>
      </c>
      <c r="P224" s="19" t="str">
        <f t="shared" si="41"/>
        <v/>
      </c>
      <c r="Q224" s="19" t="str">
        <f t="shared" si="42"/>
        <v/>
      </c>
      <c r="R224" s="19" t="str">
        <f t="shared" si="43"/>
        <v/>
      </c>
      <c r="S224" s="19" t="str">
        <f t="shared" si="44"/>
        <v/>
      </c>
      <c r="T224" s="19" t="str">
        <f t="shared" si="45"/>
        <v/>
      </c>
      <c r="U224" s="19" t="str">
        <f t="shared" si="46"/>
        <v/>
      </c>
      <c r="V224" s="19" t="str">
        <f t="shared" si="47"/>
        <v/>
      </c>
      <c r="W224" s="19" t="str">
        <f t="shared" si="48"/>
        <v/>
      </c>
      <c r="X224" s="17"/>
      <c r="Y224" s="23"/>
      <c r="Z224" s="23"/>
      <c r="AA224" s="26"/>
      <c r="AB224" s="24" t="str">
        <f>IF(B224="","",IF(OR(J224="Owner Funding",J224="Drawings",J224="Transfer",J224="Private"),IF(E224="","OK",IF(COUNTIF('01_Setup'!$B$23:$B$32,E224)=1,"OK","Unknown property")),IF(COUNTIF('01_Setup'!$B$23:$B$32,E224)=1,"OK","Unknown property")))</f>
        <v/>
      </c>
      <c r="AC224" s="24" t="str">
        <f t="shared" si="49"/>
        <v/>
      </c>
      <c r="AD224" s="24" t="str">
        <f t="shared" si="50"/>
        <v/>
      </c>
      <c r="AE224" s="24" t="str">
        <f t="shared" si="51"/>
        <v/>
      </c>
    </row>
    <row r="225" spans="1:31">
      <c r="A225" s="20" t="str">
        <f t="shared" si="39"/>
        <v/>
      </c>
      <c r="B225" s="21"/>
      <c r="C225" s="20" t="str">
        <f>IF(B225="","",IF(AND(B225&gt;='01_Setup'!$B$7,B225&lt;='01_Setup'!$B$8),'01_Setup'!$B$6,"Outside selected year"))</f>
        <v/>
      </c>
      <c r="D225" s="20" t="str">
        <f>IF(B225="","",IF(B225&lt;'01_Setup'!$B$7,"",IF(B225&lt;=DATE('01_Setup'!$B$5,7,5),"Q1",IF(B225&lt;=DATE('01_Setup'!$B$5,10,5),"Q2",IF(B225&lt;=DATE('01_Setup'!$B$5+1,1,5),"Q3",IF(B225&lt;='01_Setup'!$B$8,"Q4",""))))))</f>
        <v/>
      </c>
      <c r="E225" s="22"/>
      <c r="F225" s="25"/>
      <c r="G225" s="25"/>
      <c r="H225" s="22"/>
      <c r="I225" s="22"/>
      <c r="J225" s="22"/>
      <c r="K225" s="22"/>
      <c r="L225" s="22"/>
      <c r="M225" s="17"/>
      <c r="N225" s="18"/>
      <c r="O225" s="19" t="str">
        <f t="shared" si="40"/>
        <v/>
      </c>
      <c r="P225" s="19" t="str">
        <f t="shared" si="41"/>
        <v/>
      </c>
      <c r="Q225" s="19" t="str">
        <f t="shared" si="42"/>
        <v/>
      </c>
      <c r="R225" s="19" t="str">
        <f t="shared" si="43"/>
        <v/>
      </c>
      <c r="S225" s="19" t="str">
        <f t="shared" si="44"/>
        <v/>
      </c>
      <c r="T225" s="19" t="str">
        <f t="shared" si="45"/>
        <v/>
      </c>
      <c r="U225" s="19" t="str">
        <f t="shared" si="46"/>
        <v/>
      </c>
      <c r="V225" s="19" t="str">
        <f t="shared" si="47"/>
        <v/>
      </c>
      <c r="W225" s="19" t="str">
        <f t="shared" si="48"/>
        <v/>
      </c>
      <c r="X225" s="17"/>
      <c r="Y225" s="23"/>
      <c r="Z225" s="23"/>
      <c r="AA225" s="26"/>
      <c r="AB225" s="24" t="str">
        <f>IF(B225="","",IF(OR(J225="Owner Funding",J225="Drawings",J225="Transfer",J225="Private"),IF(E225="","OK",IF(COUNTIF('01_Setup'!$B$23:$B$32,E225)=1,"OK","Unknown property")),IF(COUNTIF('01_Setup'!$B$23:$B$32,E225)=1,"OK","Unknown property")))</f>
        <v/>
      </c>
      <c r="AC225" s="24" t="str">
        <f t="shared" si="49"/>
        <v/>
      </c>
      <c r="AD225" s="24" t="str">
        <f t="shared" si="50"/>
        <v/>
      </c>
      <c r="AE225" s="24" t="str">
        <f t="shared" si="51"/>
        <v/>
      </c>
    </row>
    <row r="226" spans="1:31">
      <c r="A226" s="20" t="str">
        <f t="shared" si="39"/>
        <v/>
      </c>
      <c r="B226" s="21"/>
      <c r="C226" s="20" t="str">
        <f>IF(B226="","",IF(AND(B226&gt;='01_Setup'!$B$7,B226&lt;='01_Setup'!$B$8),'01_Setup'!$B$6,"Outside selected year"))</f>
        <v/>
      </c>
      <c r="D226" s="20" t="str">
        <f>IF(B226="","",IF(B226&lt;'01_Setup'!$B$7,"",IF(B226&lt;=DATE('01_Setup'!$B$5,7,5),"Q1",IF(B226&lt;=DATE('01_Setup'!$B$5,10,5),"Q2",IF(B226&lt;=DATE('01_Setup'!$B$5+1,1,5),"Q3",IF(B226&lt;='01_Setup'!$B$8,"Q4",""))))))</f>
        <v/>
      </c>
      <c r="E226" s="22"/>
      <c r="F226" s="25"/>
      <c r="G226" s="25"/>
      <c r="H226" s="22"/>
      <c r="I226" s="22"/>
      <c r="J226" s="22"/>
      <c r="K226" s="22"/>
      <c r="L226" s="22"/>
      <c r="M226" s="17"/>
      <c r="N226" s="18"/>
      <c r="O226" s="19" t="str">
        <f t="shared" si="40"/>
        <v/>
      </c>
      <c r="P226" s="19" t="str">
        <f t="shared" si="41"/>
        <v/>
      </c>
      <c r="Q226" s="19" t="str">
        <f t="shared" si="42"/>
        <v/>
      </c>
      <c r="R226" s="19" t="str">
        <f t="shared" si="43"/>
        <v/>
      </c>
      <c r="S226" s="19" t="str">
        <f t="shared" si="44"/>
        <v/>
      </c>
      <c r="T226" s="19" t="str">
        <f t="shared" si="45"/>
        <v/>
      </c>
      <c r="U226" s="19" t="str">
        <f t="shared" si="46"/>
        <v/>
      </c>
      <c r="V226" s="19" t="str">
        <f t="shared" si="47"/>
        <v/>
      </c>
      <c r="W226" s="19" t="str">
        <f t="shared" si="48"/>
        <v/>
      </c>
      <c r="X226" s="17"/>
      <c r="Y226" s="23"/>
      <c r="Z226" s="23"/>
      <c r="AA226" s="26"/>
      <c r="AB226" s="24" t="str">
        <f>IF(B226="","",IF(OR(J226="Owner Funding",J226="Drawings",J226="Transfer",J226="Private"),IF(E226="","OK",IF(COUNTIF('01_Setup'!$B$23:$B$32,E226)=1,"OK","Unknown property")),IF(COUNTIF('01_Setup'!$B$23:$B$32,E226)=1,"OK","Unknown property")))</f>
        <v/>
      </c>
      <c r="AC226" s="24" t="str">
        <f t="shared" si="49"/>
        <v/>
      </c>
      <c r="AD226" s="24" t="str">
        <f t="shared" si="50"/>
        <v/>
      </c>
      <c r="AE226" s="24" t="str">
        <f t="shared" si="51"/>
        <v/>
      </c>
    </row>
    <row r="227" spans="1:31">
      <c r="A227" s="20" t="str">
        <f t="shared" si="39"/>
        <v/>
      </c>
      <c r="B227" s="21"/>
      <c r="C227" s="20" t="str">
        <f>IF(B227="","",IF(AND(B227&gt;='01_Setup'!$B$7,B227&lt;='01_Setup'!$B$8),'01_Setup'!$B$6,"Outside selected year"))</f>
        <v/>
      </c>
      <c r="D227" s="20" t="str">
        <f>IF(B227="","",IF(B227&lt;'01_Setup'!$B$7,"",IF(B227&lt;=DATE('01_Setup'!$B$5,7,5),"Q1",IF(B227&lt;=DATE('01_Setup'!$B$5,10,5),"Q2",IF(B227&lt;=DATE('01_Setup'!$B$5+1,1,5),"Q3",IF(B227&lt;='01_Setup'!$B$8,"Q4",""))))))</f>
        <v/>
      </c>
      <c r="E227" s="22"/>
      <c r="F227" s="25"/>
      <c r="G227" s="25"/>
      <c r="H227" s="22"/>
      <c r="I227" s="22"/>
      <c r="J227" s="22"/>
      <c r="K227" s="22"/>
      <c r="L227" s="22"/>
      <c r="M227" s="17"/>
      <c r="N227" s="18"/>
      <c r="O227" s="19" t="str">
        <f t="shared" si="40"/>
        <v/>
      </c>
      <c r="P227" s="19" t="str">
        <f t="shared" si="41"/>
        <v/>
      </c>
      <c r="Q227" s="19" t="str">
        <f t="shared" si="42"/>
        <v/>
      </c>
      <c r="R227" s="19" t="str">
        <f t="shared" si="43"/>
        <v/>
      </c>
      <c r="S227" s="19" t="str">
        <f t="shared" si="44"/>
        <v/>
      </c>
      <c r="T227" s="19" t="str">
        <f t="shared" si="45"/>
        <v/>
      </c>
      <c r="U227" s="19" t="str">
        <f t="shared" si="46"/>
        <v/>
      </c>
      <c r="V227" s="19" t="str">
        <f t="shared" si="47"/>
        <v/>
      </c>
      <c r="W227" s="19" t="str">
        <f t="shared" si="48"/>
        <v/>
      </c>
      <c r="X227" s="17"/>
      <c r="Y227" s="23"/>
      <c r="Z227" s="23"/>
      <c r="AA227" s="26"/>
      <c r="AB227" s="24" t="str">
        <f>IF(B227="","",IF(OR(J227="Owner Funding",J227="Drawings",J227="Transfer",J227="Private"),IF(E227="","OK",IF(COUNTIF('01_Setup'!$B$23:$B$32,E227)=1,"OK","Unknown property")),IF(COUNTIF('01_Setup'!$B$23:$B$32,E227)=1,"OK","Unknown property")))</f>
        <v/>
      </c>
      <c r="AC227" s="24" t="str">
        <f t="shared" si="49"/>
        <v/>
      </c>
      <c r="AD227" s="24" t="str">
        <f t="shared" si="50"/>
        <v/>
      </c>
      <c r="AE227" s="24" t="str">
        <f t="shared" si="51"/>
        <v/>
      </c>
    </row>
    <row r="228" spans="1:31">
      <c r="A228" s="20" t="str">
        <f t="shared" si="39"/>
        <v/>
      </c>
      <c r="B228" s="21"/>
      <c r="C228" s="20" t="str">
        <f>IF(B228="","",IF(AND(B228&gt;='01_Setup'!$B$7,B228&lt;='01_Setup'!$B$8),'01_Setup'!$B$6,"Outside selected year"))</f>
        <v/>
      </c>
      <c r="D228" s="20" t="str">
        <f>IF(B228="","",IF(B228&lt;'01_Setup'!$B$7,"",IF(B228&lt;=DATE('01_Setup'!$B$5,7,5),"Q1",IF(B228&lt;=DATE('01_Setup'!$B$5,10,5),"Q2",IF(B228&lt;=DATE('01_Setup'!$B$5+1,1,5),"Q3",IF(B228&lt;='01_Setup'!$B$8,"Q4",""))))))</f>
        <v/>
      </c>
      <c r="E228" s="22"/>
      <c r="F228" s="25"/>
      <c r="G228" s="25"/>
      <c r="H228" s="22"/>
      <c r="I228" s="22"/>
      <c r="J228" s="22"/>
      <c r="K228" s="22"/>
      <c r="L228" s="22"/>
      <c r="M228" s="17"/>
      <c r="N228" s="18"/>
      <c r="O228" s="19" t="str">
        <f t="shared" si="40"/>
        <v/>
      </c>
      <c r="P228" s="19" t="str">
        <f t="shared" si="41"/>
        <v/>
      </c>
      <c r="Q228" s="19" t="str">
        <f t="shared" si="42"/>
        <v/>
      </c>
      <c r="R228" s="19" t="str">
        <f t="shared" si="43"/>
        <v/>
      </c>
      <c r="S228" s="19" t="str">
        <f t="shared" si="44"/>
        <v/>
      </c>
      <c r="T228" s="19" t="str">
        <f t="shared" si="45"/>
        <v/>
      </c>
      <c r="U228" s="19" t="str">
        <f t="shared" si="46"/>
        <v/>
      </c>
      <c r="V228" s="19" t="str">
        <f t="shared" si="47"/>
        <v/>
      </c>
      <c r="W228" s="19" t="str">
        <f t="shared" si="48"/>
        <v/>
      </c>
      <c r="X228" s="17"/>
      <c r="Y228" s="23"/>
      <c r="Z228" s="23"/>
      <c r="AA228" s="26"/>
      <c r="AB228" s="24" t="str">
        <f>IF(B228="","",IF(OR(J228="Owner Funding",J228="Drawings",J228="Transfer",J228="Private"),IF(E228="","OK",IF(COUNTIF('01_Setup'!$B$23:$B$32,E228)=1,"OK","Unknown property")),IF(COUNTIF('01_Setup'!$B$23:$B$32,E228)=1,"OK","Unknown property")))</f>
        <v/>
      </c>
      <c r="AC228" s="24" t="str">
        <f t="shared" si="49"/>
        <v/>
      </c>
      <c r="AD228" s="24" t="str">
        <f t="shared" si="50"/>
        <v/>
      </c>
      <c r="AE228" s="24" t="str">
        <f t="shared" si="51"/>
        <v/>
      </c>
    </row>
    <row r="229" spans="1:31">
      <c r="A229" s="20" t="str">
        <f t="shared" si="39"/>
        <v/>
      </c>
      <c r="B229" s="21"/>
      <c r="C229" s="20" t="str">
        <f>IF(B229="","",IF(AND(B229&gt;='01_Setup'!$B$7,B229&lt;='01_Setup'!$B$8),'01_Setup'!$B$6,"Outside selected year"))</f>
        <v/>
      </c>
      <c r="D229" s="20" t="str">
        <f>IF(B229="","",IF(B229&lt;'01_Setup'!$B$7,"",IF(B229&lt;=DATE('01_Setup'!$B$5,7,5),"Q1",IF(B229&lt;=DATE('01_Setup'!$B$5,10,5),"Q2",IF(B229&lt;=DATE('01_Setup'!$B$5+1,1,5),"Q3",IF(B229&lt;='01_Setup'!$B$8,"Q4",""))))))</f>
        <v/>
      </c>
      <c r="E229" s="22"/>
      <c r="F229" s="25"/>
      <c r="G229" s="25"/>
      <c r="H229" s="22"/>
      <c r="I229" s="22"/>
      <c r="J229" s="22"/>
      <c r="K229" s="22"/>
      <c r="L229" s="22"/>
      <c r="M229" s="17"/>
      <c r="N229" s="18"/>
      <c r="O229" s="19" t="str">
        <f t="shared" si="40"/>
        <v/>
      </c>
      <c r="P229" s="19" t="str">
        <f t="shared" si="41"/>
        <v/>
      </c>
      <c r="Q229" s="19" t="str">
        <f t="shared" si="42"/>
        <v/>
      </c>
      <c r="R229" s="19" t="str">
        <f t="shared" si="43"/>
        <v/>
      </c>
      <c r="S229" s="19" t="str">
        <f t="shared" si="44"/>
        <v/>
      </c>
      <c r="T229" s="19" t="str">
        <f t="shared" si="45"/>
        <v/>
      </c>
      <c r="U229" s="19" t="str">
        <f t="shared" si="46"/>
        <v/>
      </c>
      <c r="V229" s="19" t="str">
        <f t="shared" si="47"/>
        <v/>
      </c>
      <c r="W229" s="19" t="str">
        <f t="shared" si="48"/>
        <v/>
      </c>
      <c r="X229" s="17"/>
      <c r="Y229" s="23"/>
      <c r="Z229" s="23"/>
      <c r="AA229" s="26"/>
      <c r="AB229" s="24" t="str">
        <f>IF(B229="","",IF(OR(J229="Owner Funding",J229="Drawings",J229="Transfer",J229="Private"),IF(E229="","OK",IF(COUNTIF('01_Setup'!$B$23:$B$32,E229)=1,"OK","Unknown property")),IF(COUNTIF('01_Setup'!$B$23:$B$32,E229)=1,"OK","Unknown property")))</f>
        <v/>
      </c>
      <c r="AC229" s="24" t="str">
        <f t="shared" si="49"/>
        <v/>
      </c>
      <c r="AD229" s="24" t="str">
        <f t="shared" si="50"/>
        <v/>
      </c>
      <c r="AE229" s="24" t="str">
        <f t="shared" si="51"/>
        <v/>
      </c>
    </row>
    <row r="230" spans="1:31">
      <c r="A230" s="20" t="str">
        <f t="shared" si="39"/>
        <v/>
      </c>
      <c r="B230" s="21"/>
      <c r="C230" s="20" t="str">
        <f>IF(B230="","",IF(AND(B230&gt;='01_Setup'!$B$7,B230&lt;='01_Setup'!$B$8),'01_Setup'!$B$6,"Outside selected year"))</f>
        <v/>
      </c>
      <c r="D230" s="20" t="str">
        <f>IF(B230="","",IF(B230&lt;'01_Setup'!$B$7,"",IF(B230&lt;=DATE('01_Setup'!$B$5,7,5),"Q1",IF(B230&lt;=DATE('01_Setup'!$B$5,10,5),"Q2",IF(B230&lt;=DATE('01_Setup'!$B$5+1,1,5),"Q3",IF(B230&lt;='01_Setup'!$B$8,"Q4",""))))))</f>
        <v/>
      </c>
      <c r="E230" s="22"/>
      <c r="F230" s="25"/>
      <c r="G230" s="25"/>
      <c r="H230" s="22"/>
      <c r="I230" s="22"/>
      <c r="J230" s="22"/>
      <c r="K230" s="22"/>
      <c r="L230" s="22"/>
      <c r="M230" s="17"/>
      <c r="N230" s="18"/>
      <c r="O230" s="19" t="str">
        <f t="shared" si="40"/>
        <v/>
      </c>
      <c r="P230" s="19" t="str">
        <f t="shared" si="41"/>
        <v/>
      </c>
      <c r="Q230" s="19" t="str">
        <f t="shared" si="42"/>
        <v/>
      </c>
      <c r="R230" s="19" t="str">
        <f t="shared" si="43"/>
        <v/>
      </c>
      <c r="S230" s="19" t="str">
        <f t="shared" si="44"/>
        <v/>
      </c>
      <c r="T230" s="19" t="str">
        <f t="shared" si="45"/>
        <v/>
      </c>
      <c r="U230" s="19" t="str">
        <f t="shared" si="46"/>
        <v/>
      </c>
      <c r="V230" s="19" t="str">
        <f t="shared" si="47"/>
        <v/>
      </c>
      <c r="W230" s="19" t="str">
        <f t="shared" si="48"/>
        <v/>
      </c>
      <c r="X230" s="17"/>
      <c r="Y230" s="23"/>
      <c r="Z230" s="23"/>
      <c r="AA230" s="26"/>
      <c r="AB230" s="24" t="str">
        <f>IF(B230="","",IF(OR(J230="Owner Funding",J230="Drawings",J230="Transfer",J230="Private"),IF(E230="","OK",IF(COUNTIF('01_Setup'!$B$23:$B$32,E230)=1,"OK","Unknown property")),IF(COUNTIF('01_Setup'!$B$23:$B$32,E230)=1,"OK","Unknown property")))</f>
        <v/>
      </c>
      <c r="AC230" s="24" t="str">
        <f t="shared" si="49"/>
        <v/>
      </c>
      <c r="AD230" s="24" t="str">
        <f t="shared" si="50"/>
        <v/>
      </c>
      <c r="AE230" s="24" t="str">
        <f t="shared" si="51"/>
        <v/>
      </c>
    </row>
    <row r="231" spans="1:31">
      <c r="A231" s="20" t="str">
        <f t="shared" si="39"/>
        <v/>
      </c>
      <c r="B231" s="21"/>
      <c r="C231" s="20" t="str">
        <f>IF(B231="","",IF(AND(B231&gt;='01_Setup'!$B$7,B231&lt;='01_Setup'!$B$8),'01_Setup'!$B$6,"Outside selected year"))</f>
        <v/>
      </c>
      <c r="D231" s="20" t="str">
        <f>IF(B231="","",IF(B231&lt;'01_Setup'!$B$7,"",IF(B231&lt;=DATE('01_Setup'!$B$5,7,5),"Q1",IF(B231&lt;=DATE('01_Setup'!$B$5,10,5),"Q2",IF(B231&lt;=DATE('01_Setup'!$B$5+1,1,5),"Q3",IF(B231&lt;='01_Setup'!$B$8,"Q4",""))))))</f>
        <v/>
      </c>
      <c r="E231" s="22"/>
      <c r="F231" s="25"/>
      <c r="G231" s="25"/>
      <c r="H231" s="22"/>
      <c r="I231" s="22"/>
      <c r="J231" s="22"/>
      <c r="K231" s="22"/>
      <c r="L231" s="22"/>
      <c r="M231" s="17"/>
      <c r="N231" s="18"/>
      <c r="O231" s="19" t="str">
        <f t="shared" si="40"/>
        <v/>
      </c>
      <c r="P231" s="19" t="str">
        <f t="shared" si="41"/>
        <v/>
      </c>
      <c r="Q231" s="19" t="str">
        <f t="shared" si="42"/>
        <v/>
      </c>
      <c r="R231" s="19" t="str">
        <f t="shared" si="43"/>
        <v/>
      </c>
      <c r="S231" s="19" t="str">
        <f t="shared" si="44"/>
        <v/>
      </c>
      <c r="T231" s="19" t="str">
        <f t="shared" si="45"/>
        <v/>
      </c>
      <c r="U231" s="19" t="str">
        <f t="shared" si="46"/>
        <v/>
      </c>
      <c r="V231" s="19" t="str">
        <f t="shared" si="47"/>
        <v/>
      </c>
      <c r="W231" s="19" t="str">
        <f t="shared" si="48"/>
        <v/>
      </c>
      <c r="X231" s="17"/>
      <c r="Y231" s="23"/>
      <c r="Z231" s="23"/>
      <c r="AA231" s="26"/>
      <c r="AB231" s="24" t="str">
        <f>IF(B231="","",IF(OR(J231="Owner Funding",J231="Drawings",J231="Transfer",J231="Private"),IF(E231="","OK",IF(COUNTIF('01_Setup'!$B$23:$B$32,E231)=1,"OK","Unknown property")),IF(COUNTIF('01_Setup'!$B$23:$B$32,E231)=1,"OK","Unknown property")))</f>
        <v/>
      </c>
      <c r="AC231" s="24" t="str">
        <f t="shared" si="49"/>
        <v/>
      </c>
      <c r="AD231" s="24" t="str">
        <f t="shared" si="50"/>
        <v/>
      </c>
      <c r="AE231" s="24" t="str">
        <f t="shared" si="51"/>
        <v/>
      </c>
    </row>
    <row r="232" spans="1:31">
      <c r="A232" s="20" t="str">
        <f t="shared" si="39"/>
        <v/>
      </c>
      <c r="B232" s="21"/>
      <c r="C232" s="20" t="str">
        <f>IF(B232="","",IF(AND(B232&gt;='01_Setup'!$B$7,B232&lt;='01_Setup'!$B$8),'01_Setup'!$B$6,"Outside selected year"))</f>
        <v/>
      </c>
      <c r="D232" s="20" t="str">
        <f>IF(B232="","",IF(B232&lt;'01_Setup'!$B$7,"",IF(B232&lt;=DATE('01_Setup'!$B$5,7,5),"Q1",IF(B232&lt;=DATE('01_Setup'!$B$5,10,5),"Q2",IF(B232&lt;=DATE('01_Setup'!$B$5+1,1,5),"Q3",IF(B232&lt;='01_Setup'!$B$8,"Q4",""))))))</f>
        <v/>
      </c>
      <c r="E232" s="22"/>
      <c r="F232" s="25"/>
      <c r="G232" s="25"/>
      <c r="H232" s="22"/>
      <c r="I232" s="22"/>
      <c r="J232" s="22"/>
      <c r="K232" s="22"/>
      <c r="L232" s="22"/>
      <c r="M232" s="17"/>
      <c r="N232" s="18"/>
      <c r="O232" s="19" t="str">
        <f t="shared" si="40"/>
        <v/>
      </c>
      <c r="P232" s="19" t="str">
        <f t="shared" si="41"/>
        <v/>
      </c>
      <c r="Q232" s="19" t="str">
        <f t="shared" si="42"/>
        <v/>
      </c>
      <c r="R232" s="19" t="str">
        <f t="shared" si="43"/>
        <v/>
      </c>
      <c r="S232" s="19" t="str">
        <f t="shared" si="44"/>
        <v/>
      </c>
      <c r="T232" s="19" t="str">
        <f t="shared" si="45"/>
        <v/>
      </c>
      <c r="U232" s="19" t="str">
        <f t="shared" si="46"/>
        <v/>
      </c>
      <c r="V232" s="19" t="str">
        <f t="shared" si="47"/>
        <v/>
      </c>
      <c r="W232" s="19" t="str">
        <f t="shared" si="48"/>
        <v/>
      </c>
      <c r="X232" s="17"/>
      <c r="Y232" s="23"/>
      <c r="Z232" s="23"/>
      <c r="AA232" s="26"/>
      <c r="AB232" s="24" t="str">
        <f>IF(B232="","",IF(OR(J232="Owner Funding",J232="Drawings",J232="Transfer",J232="Private"),IF(E232="","OK",IF(COUNTIF('01_Setup'!$B$23:$B$32,E232)=1,"OK","Unknown property")),IF(COUNTIF('01_Setup'!$B$23:$B$32,E232)=1,"OK","Unknown property")))</f>
        <v/>
      </c>
      <c r="AC232" s="24" t="str">
        <f t="shared" si="49"/>
        <v/>
      </c>
      <c r="AD232" s="24" t="str">
        <f t="shared" si="50"/>
        <v/>
      </c>
      <c r="AE232" s="24" t="str">
        <f t="shared" si="51"/>
        <v/>
      </c>
    </row>
    <row r="233" spans="1:31">
      <c r="A233" s="20" t="str">
        <f t="shared" si="39"/>
        <v/>
      </c>
      <c r="B233" s="21"/>
      <c r="C233" s="20" t="str">
        <f>IF(B233="","",IF(AND(B233&gt;='01_Setup'!$B$7,B233&lt;='01_Setup'!$B$8),'01_Setup'!$B$6,"Outside selected year"))</f>
        <v/>
      </c>
      <c r="D233" s="20" t="str">
        <f>IF(B233="","",IF(B233&lt;'01_Setup'!$B$7,"",IF(B233&lt;=DATE('01_Setup'!$B$5,7,5),"Q1",IF(B233&lt;=DATE('01_Setup'!$B$5,10,5),"Q2",IF(B233&lt;=DATE('01_Setup'!$B$5+1,1,5),"Q3",IF(B233&lt;='01_Setup'!$B$8,"Q4",""))))))</f>
        <v/>
      </c>
      <c r="E233" s="22"/>
      <c r="F233" s="25"/>
      <c r="G233" s="25"/>
      <c r="H233" s="22"/>
      <c r="I233" s="22"/>
      <c r="J233" s="22"/>
      <c r="K233" s="22"/>
      <c r="L233" s="22"/>
      <c r="M233" s="17"/>
      <c r="N233" s="18"/>
      <c r="O233" s="19" t="str">
        <f t="shared" si="40"/>
        <v/>
      </c>
      <c r="P233" s="19" t="str">
        <f t="shared" si="41"/>
        <v/>
      </c>
      <c r="Q233" s="19" t="str">
        <f t="shared" si="42"/>
        <v/>
      </c>
      <c r="R233" s="19" t="str">
        <f t="shared" si="43"/>
        <v/>
      </c>
      <c r="S233" s="19" t="str">
        <f t="shared" si="44"/>
        <v/>
      </c>
      <c r="T233" s="19" t="str">
        <f t="shared" si="45"/>
        <v/>
      </c>
      <c r="U233" s="19" t="str">
        <f t="shared" si="46"/>
        <v/>
      </c>
      <c r="V233" s="19" t="str">
        <f t="shared" si="47"/>
        <v/>
      </c>
      <c r="W233" s="19" t="str">
        <f t="shared" si="48"/>
        <v/>
      </c>
      <c r="X233" s="17"/>
      <c r="Y233" s="23"/>
      <c r="Z233" s="23"/>
      <c r="AA233" s="26"/>
      <c r="AB233" s="24" t="str">
        <f>IF(B233="","",IF(OR(J233="Owner Funding",J233="Drawings",J233="Transfer",J233="Private"),IF(E233="","OK",IF(COUNTIF('01_Setup'!$B$23:$B$32,E233)=1,"OK","Unknown property")),IF(COUNTIF('01_Setup'!$B$23:$B$32,E233)=1,"OK","Unknown property")))</f>
        <v/>
      </c>
      <c r="AC233" s="24" t="str">
        <f t="shared" si="49"/>
        <v/>
      </c>
      <c r="AD233" s="24" t="str">
        <f t="shared" si="50"/>
        <v/>
      </c>
      <c r="AE233" s="24" t="str">
        <f t="shared" si="51"/>
        <v/>
      </c>
    </row>
    <row r="234" spans="1:31">
      <c r="A234" s="20" t="str">
        <f t="shared" si="39"/>
        <v/>
      </c>
      <c r="B234" s="21"/>
      <c r="C234" s="20" t="str">
        <f>IF(B234="","",IF(AND(B234&gt;='01_Setup'!$B$7,B234&lt;='01_Setup'!$B$8),'01_Setup'!$B$6,"Outside selected year"))</f>
        <v/>
      </c>
      <c r="D234" s="20" t="str">
        <f>IF(B234="","",IF(B234&lt;'01_Setup'!$B$7,"",IF(B234&lt;=DATE('01_Setup'!$B$5,7,5),"Q1",IF(B234&lt;=DATE('01_Setup'!$B$5,10,5),"Q2",IF(B234&lt;=DATE('01_Setup'!$B$5+1,1,5),"Q3",IF(B234&lt;='01_Setup'!$B$8,"Q4",""))))))</f>
        <v/>
      </c>
      <c r="E234" s="22"/>
      <c r="F234" s="25"/>
      <c r="G234" s="25"/>
      <c r="H234" s="22"/>
      <c r="I234" s="22"/>
      <c r="J234" s="22"/>
      <c r="K234" s="22"/>
      <c r="L234" s="22"/>
      <c r="M234" s="17"/>
      <c r="N234" s="18"/>
      <c r="O234" s="19" t="str">
        <f t="shared" si="40"/>
        <v/>
      </c>
      <c r="P234" s="19" t="str">
        <f t="shared" si="41"/>
        <v/>
      </c>
      <c r="Q234" s="19" t="str">
        <f t="shared" si="42"/>
        <v/>
      </c>
      <c r="R234" s="19" t="str">
        <f t="shared" si="43"/>
        <v/>
      </c>
      <c r="S234" s="19" t="str">
        <f t="shared" si="44"/>
        <v/>
      </c>
      <c r="T234" s="19" t="str">
        <f t="shared" si="45"/>
        <v/>
      </c>
      <c r="U234" s="19" t="str">
        <f t="shared" si="46"/>
        <v/>
      </c>
      <c r="V234" s="19" t="str">
        <f t="shared" si="47"/>
        <v/>
      </c>
      <c r="W234" s="19" t="str">
        <f t="shared" si="48"/>
        <v/>
      </c>
      <c r="X234" s="17"/>
      <c r="Y234" s="23"/>
      <c r="Z234" s="23"/>
      <c r="AA234" s="26"/>
      <c r="AB234" s="24" t="str">
        <f>IF(B234="","",IF(OR(J234="Owner Funding",J234="Drawings",J234="Transfer",J234="Private"),IF(E234="","OK",IF(COUNTIF('01_Setup'!$B$23:$B$32,E234)=1,"OK","Unknown property")),IF(COUNTIF('01_Setup'!$B$23:$B$32,E234)=1,"OK","Unknown property")))</f>
        <v/>
      </c>
      <c r="AC234" s="24" t="str">
        <f t="shared" si="49"/>
        <v/>
      </c>
      <c r="AD234" s="24" t="str">
        <f t="shared" si="50"/>
        <v/>
      </c>
      <c r="AE234" s="24" t="str">
        <f t="shared" si="51"/>
        <v/>
      </c>
    </row>
    <row r="235" spans="1:31">
      <c r="A235" s="20" t="str">
        <f t="shared" si="39"/>
        <v/>
      </c>
      <c r="B235" s="21"/>
      <c r="C235" s="20" t="str">
        <f>IF(B235="","",IF(AND(B235&gt;='01_Setup'!$B$7,B235&lt;='01_Setup'!$B$8),'01_Setup'!$B$6,"Outside selected year"))</f>
        <v/>
      </c>
      <c r="D235" s="20" t="str">
        <f>IF(B235="","",IF(B235&lt;'01_Setup'!$B$7,"",IF(B235&lt;=DATE('01_Setup'!$B$5,7,5),"Q1",IF(B235&lt;=DATE('01_Setup'!$B$5,10,5),"Q2",IF(B235&lt;=DATE('01_Setup'!$B$5+1,1,5),"Q3",IF(B235&lt;='01_Setup'!$B$8,"Q4",""))))))</f>
        <v/>
      </c>
      <c r="E235" s="22"/>
      <c r="F235" s="25"/>
      <c r="G235" s="25"/>
      <c r="H235" s="22"/>
      <c r="I235" s="22"/>
      <c r="J235" s="22"/>
      <c r="K235" s="22"/>
      <c r="L235" s="22"/>
      <c r="M235" s="17"/>
      <c r="N235" s="18"/>
      <c r="O235" s="19" t="str">
        <f t="shared" si="40"/>
        <v/>
      </c>
      <c r="P235" s="19" t="str">
        <f t="shared" si="41"/>
        <v/>
      </c>
      <c r="Q235" s="19" t="str">
        <f t="shared" si="42"/>
        <v/>
      </c>
      <c r="R235" s="19" t="str">
        <f t="shared" si="43"/>
        <v/>
      </c>
      <c r="S235" s="19" t="str">
        <f t="shared" si="44"/>
        <v/>
      </c>
      <c r="T235" s="19" t="str">
        <f t="shared" si="45"/>
        <v/>
      </c>
      <c r="U235" s="19" t="str">
        <f t="shared" si="46"/>
        <v/>
      </c>
      <c r="V235" s="19" t="str">
        <f t="shared" si="47"/>
        <v/>
      </c>
      <c r="W235" s="19" t="str">
        <f t="shared" si="48"/>
        <v/>
      </c>
      <c r="X235" s="17"/>
      <c r="Y235" s="23"/>
      <c r="Z235" s="23"/>
      <c r="AA235" s="26"/>
      <c r="AB235" s="24" t="str">
        <f>IF(B235="","",IF(OR(J235="Owner Funding",J235="Drawings",J235="Transfer",J235="Private"),IF(E235="","OK",IF(COUNTIF('01_Setup'!$B$23:$B$32,E235)=1,"OK","Unknown property")),IF(COUNTIF('01_Setup'!$B$23:$B$32,E235)=1,"OK","Unknown property")))</f>
        <v/>
      </c>
      <c r="AC235" s="24" t="str">
        <f t="shared" si="49"/>
        <v/>
      </c>
      <c r="AD235" s="24" t="str">
        <f t="shared" si="50"/>
        <v/>
      </c>
      <c r="AE235" s="24" t="str">
        <f t="shared" si="51"/>
        <v/>
      </c>
    </row>
    <row r="236" spans="1:31">
      <c r="A236" s="20" t="str">
        <f t="shared" si="39"/>
        <v/>
      </c>
      <c r="B236" s="21"/>
      <c r="C236" s="20" t="str">
        <f>IF(B236="","",IF(AND(B236&gt;='01_Setup'!$B$7,B236&lt;='01_Setup'!$B$8),'01_Setup'!$B$6,"Outside selected year"))</f>
        <v/>
      </c>
      <c r="D236" s="20" t="str">
        <f>IF(B236="","",IF(B236&lt;'01_Setup'!$B$7,"",IF(B236&lt;=DATE('01_Setup'!$B$5,7,5),"Q1",IF(B236&lt;=DATE('01_Setup'!$B$5,10,5),"Q2",IF(B236&lt;=DATE('01_Setup'!$B$5+1,1,5),"Q3",IF(B236&lt;='01_Setup'!$B$8,"Q4",""))))))</f>
        <v/>
      </c>
      <c r="E236" s="22"/>
      <c r="F236" s="25"/>
      <c r="G236" s="25"/>
      <c r="H236" s="22"/>
      <c r="I236" s="22"/>
      <c r="J236" s="22"/>
      <c r="K236" s="22"/>
      <c r="L236" s="22"/>
      <c r="M236" s="17"/>
      <c r="N236" s="18"/>
      <c r="O236" s="19" t="str">
        <f t="shared" si="40"/>
        <v/>
      </c>
      <c r="P236" s="19" t="str">
        <f t="shared" si="41"/>
        <v/>
      </c>
      <c r="Q236" s="19" t="str">
        <f t="shared" si="42"/>
        <v/>
      </c>
      <c r="R236" s="19" t="str">
        <f t="shared" si="43"/>
        <v/>
      </c>
      <c r="S236" s="19" t="str">
        <f t="shared" si="44"/>
        <v/>
      </c>
      <c r="T236" s="19" t="str">
        <f t="shared" si="45"/>
        <v/>
      </c>
      <c r="U236" s="19" t="str">
        <f t="shared" si="46"/>
        <v/>
      </c>
      <c r="V236" s="19" t="str">
        <f t="shared" si="47"/>
        <v/>
      </c>
      <c r="W236" s="19" t="str">
        <f t="shared" si="48"/>
        <v/>
      </c>
      <c r="X236" s="17"/>
      <c r="Y236" s="23"/>
      <c r="Z236" s="23"/>
      <c r="AA236" s="26"/>
      <c r="AB236" s="24" t="str">
        <f>IF(B236="","",IF(OR(J236="Owner Funding",J236="Drawings",J236="Transfer",J236="Private"),IF(E236="","OK",IF(COUNTIF('01_Setup'!$B$23:$B$32,E236)=1,"OK","Unknown property")),IF(COUNTIF('01_Setup'!$B$23:$B$32,E236)=1,"OK","Unknown property")))</f>
        <v/>
      </c>
      <c r="AC236" s="24" t="str">
        <f t="shared" si="49"/>
        <v/>
      </c>
      <c r="AD236" s="24" t="str">
        <f t="shared" si="50"/>
        <v/>
      </c>
      <c r="AE236" s="24" t="str">
        <f t="shared" si="51"/>
        <v/>
      </c>
    </row>
    <row r="237" spans="1:31">
      <c r="A237" s="20" t="str">
        <f t="shared" si="39"/>
        <v/>
      </c>
      <c r="B237" s="21"/>
      <c r="C237" s="20" t="str">
        <f>IF(B237="","",IF(AND(B237&gt;='01_Setup'!$B$7,B237&lt;='01_Setup'!$B$8),'01_Setup'!$B$6,"Outside selected year"))</f>
        <v/>
      </c>
      <c r="D237" s="20" t="str">
        <f>IF(B237="","",IF(B237&lt;'01_Setup'!$B$7,"",IF(B237&lt;=DATE('01_Setup'!$B$5,7,5),"Q1",IF(B237&lt;=DATE('01_Setup'!$B$5,10,5),"Q2",IF(B237&lt;=DATE('01_Setup'!$B$5+1,1,5),"Q3",IF(B237&lt;='01_Setup'!$B$8,"Q4",""))))))</f>
        <v/>
      </c>
      <c r="E237" s="22"/>
      <c r="F237" s="25"/>
      <c r="G237" s="25"/>
      <c r="H237" s="22"/>
      <c r="I237" s="22"/>
      <c r="J237" s="22"/>
      <c r="K237" s="22"/>
      <c r="L237" s="22"/>
      <c r="M237" s="17"/>
      <c r="N237" s="18"/>
      <c r="O237" s="19" t="str">
        <f t="shared" si="40"/>
        <v/>
      </c>
      <c r="P237" s="19" t="str">
        <f t="shared" si="41"/>
        <v/>
      </c>
      <c r="Q237" s="19" t="str">
        <f t="shared" si="42"/>
        <v/>
      </c>
      <c r="R237" s="19" t="str">
        <f t="shared" si="43"/>
        <v/>
      </c>
      <c r="S237" s="19" t="str">
        <f t="shared" si="44"/>
        <v/>
      </c>
      <c r="T237" s="19" t="str">
        <f t="shared" si="45"/>
        <v/>
      </c>
      <c r="U237" s="19" t="str">
        <f t="shared" si="46"/>
        <v/>
      </c>
      <c r="V237" s="19" t="str">
        <f t="shared" si="47"/>
        <v/>
      </c>
      <c r="W237" s="19" t="str">
        <f t="shared" si="48"/>
        <v/>
      </c>
      <c r="X237" s="17"/>
      <c r="Y237" s="23"/>
      <c r="Z237" s="23"/>
      <c r="AA237" s="26"/>
      <c r="AB237" s="24" t="str">
        <f>IF(B237="","",IF(OR(J237="Owner Funding",J237="Drawings",J237="Transfer",J237="Private"),IF(E237="","OK",IF(COUNTIF('01_Setup'!$B$23:$B$32,E237)=1,"OK","Unknown property")),IF(COUNTIF('01_Setup'!$B$23:$B$32,E237)=1,"OK","Unknown property")))</f>
        <v/>
      </c>
      <c r="AC237" s="24" t="str">
        <f t="shared" si="49"/>
        <v/>
      </c>
      <c r="AD237" s="24" t="str">
        <f t="shared" si="50"/>
        <v/>
      </c>
      <c r="AE237" s="24" t="str">
        <f t="shared" si="51"/>
        <v/>
      </c>
    </row>
    <row r="238" spans="1:31">
      <c r="A238" s="20" t="str">
        <f t="shared" si="39"/>
        <v/>
      </c>
      <c r="B238" s="21"/>
      <c r="C238" s="20" t="str">
        <f>IF(B238="","",IF(AND(B238&gt;='01_Setup'!$B$7,B238&lt;='01_Setup'!$B$8),'01_Setup'!$B$6,"Outside selected year"))</f>
        <v/>
      </c>
      <c r="D238" s="20" t="str">
        <f>IF(B238="","",IF(B238&lt;'01_Setup'!$B$7,"",IF(B238&lt;=DATE('01_Setup'!$B$5,7,5),"Q1",IF(B238&lt;=DATE('01_Setup'!$B$5,10,5),"Q2",IF(B238&lt;=DATE('01_Setup'!$B$5+1,1,5),"Q3",IF(B238&lt;='01_Setup'!$B$8,"Q4",""))))))</f>
        <v/>
      </c>
      <c r="E238" s="22"/>
      <c r="F238" s="25"/>
      <c r="G238" s="25"/>
      <c r="H238" s="22"/>
      <c r="I238" s="22"/>
      <c r="J238" s="22"/>
      <c r="K238" s="22"/>
      <c r="L238" s="22"/>
      <c r="M238" s="17"/>
      <c r="N238" s="18"/>
      <c r="O238" s="19" t="str">
        <f t="shared" si="40"/>
        <v/>
      </c>
      <c r="P238" s="19" t="str">
        <f t="shared" si="41"/>
        <v/>
      </c>
      <c r="Q238" s="19" t="str">
        <f t="shared" si="42"/>
        <v/>
      </c>
      <c r="R238" s="19" t="str">
        <f t="shared" si="43"/>
        <v/>
      </c>
      <c r="S238" s="19" t="str">
        <f t="shared" si="44"/>
        <v/>
      </c>
      <c r="T238" s="19" t="str">
        <f t="shared" si="45"/>
        <v/>
      </c>
      <c r="U238" s="19" t="str">
        <f t="shared" si="46"/>
        <v/>
      </c>
      <c r="V238" s="19" t="str">
        <f t="shared" si="47"/>
        <v/>
      </c>
      <c r="W238" s="19" t="str">
        <f t="shared" si="48"/>
        <v/>
      </c>
      <c r="X238" s="17"/>
      <c r="Y238" s="23"/>
      <c r="Z238" s="23"/>
      <c r="AA238" s="26"/>
      <c r="AB238" s="24" t="str">
        <f>IF(B238="","",IF(OR(J238="Owner Funding",J238="Drawings",J238="Transfer",J238="Private"),IF(E238="","OK",IF(COUNTIF('01_Setup'!$B$23:$B$32,E238)=1,"OK","Unknown property")),IF(COUNTIF('01_Setup'!$B$23:$B$32,E238)=1,"OK","Unknown property")))</f>
        <v/>
      </c>
      <c r="AC238" s="24" t="str">
        <f t="shared" si="49"/>
        <v/>
      </c>
      <c r="AD238" s="24" t="str">
        <f t="shared" si="50"/>
        <v/>
      </c>
      <c r="AE238" s="24" t="str">
        <f t="shared" si="51"/>
        <v/>
      </c>
    </row>
    <row r="239" spans="1:31">
      <c r="A239" s="20" t="str">
        <f t="shared" si="39"/>
        <v/>
      </c>
      <c r="B239" s="21"/>
      <c r="C239" s="20" t="str">
        <f>IF(B239="","",IF(AND(B239&gt;='01_Setup'!$B$7,B239&lt;='01_Setup'!$B$8),'01_Setup'!$B$6,"Outside selected year"))</f>
        <v/>
      </c>
      <c r="D239" s="20" t="str">
        <f>IF(B239="","",IF(B239&lt;'01_Setup'!$B$7,"",IF(B239&lt;=DATE('01_Setup'!$B$5,7,5),"Q1",IF(B239&lt;=DATE('01_Setup'!$B$5,10,5),"Q2",IF(B239&lt;=DATE('01_Setup'!$B$5+1,1,5),"Q3",IF(B239&lt;='01_Setup'!$B$8,"Q4",""))))))</f>
        <v/>
      </c>
      <c r="E239" s="22"/>
      <c r="F239" s="25"/>
      <c r="G239" s="25"/>
      <c r="H239" s="22"/>
      <c r="I239" s="22"/>
      <c r="J239" s="22"/>
      <c r="K239" s="22"/>
      <c r="L239" s="22"/>
      <c r="M239" s="17"/>
      <c r="N239" s="18"/>
      <c r="O239" s="19" t="str">
        <f t="shared" si="40"/>
        <v/>
      </c>
      <c r="P239" s="19" t="str">
        <f t="shared" si="41"/>
        <v/>
      </c>
      <c r="Q239" s="19" t="str">
        <f t="shared" si="42"/>
        <v/>
      </c>
      <c r="R239" s="19" t="str">
        <f t="shared" si="43"/>
        <v/>
      </c>
      <c r="S239" s="19" t="str">
        <f t="shared" si="44"/>
        <v/>
      </c>
      <c r="T239" s="19" t="str">
        <f t="shared" si="45"/>
        <v/>
      </c>
      <c r="U239" s="19" t="str">
        <f t="shared" si="46"/>
        <v/>
      </c>
      <c r="V239" s="19" t="str">
        <f t="shared" si="47"/>
        <v/>
      </c>
      <c r="W239" s="19" t="str">
        <f t="shared" si="48"/>
        <v/>
      </c>
      <c r="X239" s="17"/>
      <c r="Y239" s="23"/>
      <c r="Z239" s="23"/>
      <c r="AA239" s="26"/>
      <c r="AB239" s="24" t="str">
        <f>IF(B239="","",IF(OR(J239="Owner Funding",J239="Drawings",J239="Transfer",J239="Private"),IF(E239="","OK",IF(COUNTIF('01_Setup'!$B$23:$B$32,E239)=1,"OK","Unknown property")),IF(COUNTIF('01_Setup'!$B$23:$B$32,E239)=1,"OK","Unknown property")))</f>
        <v/>
      </c>
      <c r="AC239" s="24" t="str">
        <f t="shared" si="49"/>
        <v/>
      </c>
      <c r="AD239" s="24" t="str">
        <f t="shared" si="50"/>
        <v/>
      </c>
      <c r="AE239" s="24" t="str">
        <f t="shared" si="51"/>
        <v/>
      </c>
    </row>
    <row r="240" spans="1:31">
      <c r="A240" s="20" t="str">
        <f t="shared" si="39"/>
        <v/>
      </c>
      <c r="B240" s="21"/>
      <c r="C240" s="20" t="str">
        <f>IF(B240="","",IF(AND(B240&gt;='01_Setup'!$B$7,B240&lt;='01_Setup'!$B$8),'01_Setup'!$B$6,"Outside selected year"))</f>
        <v/>
      </c>
      <c r="D240" s="20" t="str">
        <f>IF(B240="","",IF(B240&lt;'01_Setup'!$B$7,"",IF(B240&lt;=DATE('01_Setup'!$B$5,7,5),"Q1",IF(B240&lt;=DATE('01_Setup'!$B$5,10,5),"Q2",IF(B240&lt;=DATE('01_Setup'!$B$5+1,1,5),"Q3",IF(B240&lt;='01_Setup'!$B$8,"Q4",""))))))</f>
        <v/>
      </c>
      <c r="E240" s="22"/>
      <c r="F240" s="25"/>
      <c r="G240" s="25"/>
      <c r="H240" s="22"/>
      <c r="I240" s="22"/>
      <c r="J240" s="22"/>
      <c r="K240" s="22"/>
      <c r="L240" s="22"/>
      <c r="M240" s="17"/>
      <c r="N240" s="18"/>
      <c r="O240" s="19" t="str">
        <f t="shared" si="40"/>
        <v/>
      </c>
      <c r="P240" s="19" t="str">
        <f t="shared" si="41"/>
        <v/>
      </c>
      <c r="Q240" s="19" t="str">
        <f t="shared" si="42"/>
        <v/>
      </c>
      <c r="R240" s="19" t="str">
        <f t="shared" si="43"/>
        <v/>
      </c>
      <c r="S240" s="19" t="str">
        <f t="shared" si="44"/>
        <v/>
      </c>
      <c r="T240" s="19" t="str">
        <f t="shared" si="45"/>
        <v/>
      </c>
      <c r="U240" s="19" t="str">
        <f t="shared" si="46"/>
        <v/>
      </c>
      <c r="V240" s="19" t="str">
        <f t="shared" si="47"/>
        <v/>
      </c>
      <c r="W240" s="19" t="str">
        <f t="shared" si="48"/>
        <v/>
      </c>
      <c r="X240" s="17"/>
      <c r="Y240" s="23"/>
      <c r="Z240" s="23"/>
      <c r="AA240" s="26"/>
      <c r="AB240" s="24" t="str">
        <f>IF(B240="","",IF(OR(J240="Owner Funding",J240="Drawings",J240="Transfer",J240="Private"),IF(E240="","OK",IF(COUNTIF('01_Setup'!$B$23:$B$32,E240)=1,"OK","Unknown property")),IF(COUNTIF('01_Setup'!$B$23:$B$32,E240)=1,"OK","Unknown property")))</f>
        <v/>
      </c>
      <c r="AC240" s="24" t="str">
        <f t="shared" si="49"/>
        <v/>
      </c>
      <c r="AD240" s="24" t="str">
        <f t="shared" si="50"/>
        <v/>
      </c>
      <c r="AE240" s="24" t="str">
        <f t="shared" si="51"/>
        <v/>
      </c>
    </row>
    <row r="241" spans="1:31">
      <c r="A241" s="20" t="str">
        <f t="shared" si="39"/>
        <v/>
      </c>
      <c r="B241" s="21"/>
      <c r="C241" s="20" t="str">
        <f>IF(B241="","",IF(AND(B241&gt;='01_Setup'!$B$7,B241&lt;='01_Setup'!$B$8),'01_Setup'!$B$6,"Outside selected year"))</f>
        <v/>
      </c>
      <c r="D241" s="20" t="str">
        <f>IF(B241="","",IF(B241&lt;'01_Setup'!$B$7,"",IF(B241&lt;=DATE('01_Setup'!$B$5,7,5),"Q1",IF(B241&lt;=DATE('01_Setup'!$B$5,10,5),"Q2",IF(B241&lt;=DATE('01_Setup'!$B$5+1,1,5),"Q3",IF(B241&lt;='01_Setup'!$B$8,"Q4",""))))))</f>
        <v/>
      </c>
      <c r="E241" s="22"/>
      <c r="F241" s="25"/>
      <c r="G241" s="25"/>
      <c r="H241" s="22"/>
      <c r="I241" s="22"/>
      <c r="J241" s="22"/>
      <c r="K241" s="22"/>
      <c r="L241" s="22"/>
      <c r="M241" s="17"/>
      <c r="N241" s="18"/>
      <c r="O241" s="19" t="str">
        <f t="shared" si="40"/>
        <v/>
      </c>
      <c r="P241" s="19" t="str">
        <f t="shared" si="41"/>
        <v/>
      </c>
      <c r="Q241" s="19" t="str">
        <f t="shared" si="42"/>
        <v/>
      </c>
      <c r="R241" s="19" t="str">
        <f t="shared" si="43"/>
        <v/>
      </c>
      <c r="S241" s="19" t="str">
        <f t="shared" si="44"/>
        <v/>
      </c>
      <c r="T241" s="19" t="str">
        <f t="shared" si="45"/>
        <v/>
      </c>
      <c r="U241" s="19" t="str">
        <f t="shared" si="46"/>
        <v/>
      </c>
      <c r="V241" s="19" t="str">
        <f t="shared" si="47"/>
        <v/>
      </c>
      <c r="W241" s="19" t="str">
        <f t="shared" si="48"/>
        <v/>
      </c>
      <c r="X241" s="17"/>
      <c r="Y241" s="23"/>
      <c r="Z241" s="23"/>
      <c r="AA241" s="26"/>
      <c r="AB241" s="24" t="str">
        <f>IF(B241="","",IF(OR(J241="Owner Funding",J241="Drawings",J241="Transfer",J241="Private"),IF(E241="","OK",IF(COUNTIF('01_Setup'!$B$23:$B$32,E241)=1,"OK","Unknown property")),IF(COUNTIF('01_Setup'!$B$23:$B$32,E241)=1,"OK","Unknown property")))</f>
        <v/>
      </c>
      <c r="AC241" s="24" t="str">
        <f t="shared" si="49"/>
        <v/>
      </c>
      <c r="AD241" s="24" t="str">
        <f t="shared" si="50"/>
        <v/>
      </c>
      <c r="AE241" s="24" t="str">
        <f t="shared" si="51"/>
        <v/>
      </c>
    </row>
    <row r="242" spans="1:31">
      <c r="A242" s="20" t="str">
        <f t="shared" si="39"/>
        <v/>
      </c>
      <c r="B242" s="21"/>
      <c r="C242" s="20" t="str">
        <f>IF(B242="","",IF(AND(B242&gt;='01_Setup'!$B$7,B242&lt;='01_Setup'!$B$8),'01_Setup'!$B$6,"Outside selected year"))</f>
        <v/>
      </c>
      <c r="D242" s="20" t="str">
        <f>IF(B242="","",IF(B242&lt;'01_Setup'!$B$7,"",IF(B242&lt;=DATE('01_Setup'!$B$5,7,5),"Q1",IF(B242&lt;=DATE('01_Setup'!$B$5,10,5),"Q2",IF(B242&lt;=DATE('01_Setup'!$B$5+1,1,5),"Q3",IF(B242&lt;='01_Setup'!$B$8,"Q4",""))))))</f>
        <v/>
      </c>
      <c r="E242" s="22"/>
      <c r="F242" s="25"/>
      <c r="G242" s="25"/>
      <c r="H242" s="22"/>
      <c r="I242" s="22"/>
      <c r="J242" s="22"/>
      <c r="K242" s="22"/>
      <c r="L242" s="22"/>
      <c r="M242" s="17"/>
      <c r="N242" s="18"/>
      <c r="O242" s="19" t="str">
        <f t="shared" si="40"/>
        <v/>
      </c>
      <c r="P242" s="19" t="str">
        <f t="shared" si="41"/>
        <v/>
      </c>
      <c r="Q242" s="19" t="str">
        <f t="shared" si="42"/>
        <v/>
      </c>
      <c r="R242" s="19" t="str">
        <f t="shared" si="43"/>
        <v/>
      </c>
      <c r="S242" s="19" t="str">
        <f t="shared" si="44"/>
        <v/>
      </c>
      <c r="T242" s="19" t="str">
        <f t="shared" si="45"/>
        <v/>
      </c>
      <c r="U242" s="19" t="str">
        <f t="shared" si="46"/>
        <v/>
      </c>
      <c r="V242" s="19" t="str">
        <f t="shared" si="47"/>
        <v/>
      </c>
      <c r="W242" s="19" t="str">
        <f t="shared" si="48"/>
        <v/>
      </c>
      <c r="X242" s="17"/>
      <c r="Y242" s="23"/>
      <c r="Z242" s="23"/>
      <c r="AA242" s="26"/>
      <c r="AB242" s="24" t="str">
        <f>IF(B242="","",IF(OR(J242="Owner Funding",J242="Drawings",J242="Transfer",J242="Private"),IF(E242="","OK",IF(COUNTIF('01_Setup'!$B$23:$B$32,E242)=1,"OK","Unknown property")),IF(COUNTIF('01_Setup'!$B$23:$B$32,E242)=1,"OK","Unknown property")))</f>
        <v/>
      </c>
      <c r="AC242" s="24" t="str">
        <f t="shared" si="49"/>
        <v/>
      </c>
      <c r="AD242" s="24" t="str">
        <f t="shared" si="50"/>
        <v/>
      </c>
      <c r="AE242" s="24" t="str">
        <f t="shared" si="51"/>
        <v/>
      </c>
    </row>
    <row r="243" spans="1:31">
      <c r="A243" s="20" t="str">
        <f t="shared" si="39"/>
        <v/>
      </c>
      <c r="B243" s="21"/>
      <c r="C243" s="20" t="str">
        <f>IF(B243="","",IF(AND(B243&gt;='01_Setup'!$B$7,B243&lt;='01_Setup'!$B$8),'01_Setup'!$B$6,"Outside selected year"))</f>
        <v/>
      </c>
      <c r="D243" s="20" t="str">
        <f>IF(B243="","",IF(B243&lt;'01_Setup'!$B$7,"",IF(B243&lt;=DATE('01_Setup'!$B$5,7,5),"Q1",IF(B243&lt;=DATE('01_Setup'!$B$5,10,5),"Q2",IF(B243&lt;=DATE('01_Setup'!$B$5+1,1,5),"Q3",IF(B243&lt;='01_Setup'!$B$8,"Q4",""))))))</f>
        <v/>
      </c>
      <c r="E243" s="22"/>
      <c r="F243" s="25"/>
      <c r="G243" s="25"/>
      <c r="H243" s="22"/>
      <c r="I243" s="22"/>
      <c r="J243" s="22"/>
      <c r="K243" s="22"/>
      <c r="L243" s="22"/>
      <c r="M243" s="17"/>
      <c r="N243" s="18"/>
      <c r="O243" s="19" t="str">
        <f t="shared" si="40"/>
        <v/>
      </c>
      <c r="P243" s="19" t="str">
        <f t="shared" si="41"/>
        <v/>
      </c>
      <c r="Q243" s="19" t="str">
        <f t="shared" si="42"/>
        <v/>
      </c>
      <c r="R243" s="19" t="str">
        <f t="shared" si="43"/>
        <v/>
      </c>
      <c r="S243" s="19" t="str">
        <f t="shared" si="44"/>
        <v/>
      </c>
      <c r="T243" s="19" t="str">
        <f t="shared" si="45"/>
        <v/>
      </c>
      <c r="U243" s="19" t="str">
        <f t="shared" si="46"/>
        <v/>
      </c>
      <c r="V243" s="19" t="str">
        <f t="shared" si="47"/>
        <v/>
      </c>
      <c r="W243" s="19" t="str">
        <f t="shared" si="48"/>
        <v/>
      </c>
      <c r="X243" s="17"/>
      <c r="Y243" s="23"/>
      <c r="Z243" s="23"/>
      <c r="AA243" s="26"/>
      <c r="AB243" s="24" t="str">
        <f>IF(B243="","",IF(OR(J243="Owner Funding",J243="Drawings",J243="Transfer",J243="Private"),IF(E243="","OK",IF(COUNTIF('01_Setup'!$B$23:$B$32,E243)=1,"OK","Unknown property")),IF(COUNTIF('01_Setup'!$B$23:$B$32,E243)=1,"OK","Unknown property")))</f>
        <v/>
      </c>
      <c r="AC243" s="24" t="str">
        <f t="shared" si="49"/>
        <v/>
      </c>
      <c r="AD243" s="24" t="str">
        <f t="shared" si="50"/>
        <v/>
      </c>
      <c r="AE243" s="24" t="str">
        <f t="shared" si="51"/>
        <v/>
      </c>
    </row>
    <row r="244" spans="1:31">
      <c r="A244" s="20" t="str">
        <f t="shared" si="39"/>
        <v/>
      </c>
      <c r="B244" s="21"/>
      <c r="C244" s="20" t="str">
        <f>IF(B244="","",IF(AND(B244&gt;='01_Setup'!$B$7,B244&lt;='01_Setup'!$B$8),'01_Setup'!$B$6,"Outside selected year"))</f>
        <v/>
      </c>
      <c r="D244" s="20" t="str">
        <f>IF(B244="","",IF(B244&lt;'01_Setup'!$B$7,"",IF(B244&lt;=DATE('01_Setup'!$B$5,7,5),"Q1",IF(B244&lt;=DATE('01_Setup'!$B$5,10,5),"Q2",IF(B244&lt;=DATE('01_Setup'!$B$5+1,1,5),"Q3",IF(B244&lt;='01_Setup'!$B$8,"Q4",""))))))</f>
        <v/>
      </c>
      <c r="E244" s="22"/>
      <c r="F244" s="25"/>
      <c r="G244" s="25"/>
      <c r="H244" s="22"/>
      <c r="I244" s="22"/>
      <c r="J244" s="22"/>
      <c r="K244" s="22"/>
      <c r="L244" s="22"/>
      <c r="M244" s="17"/>
      <c r="N244" s="18"/>
      <c r="O244" s="19" t="str">
        <f t="shared" si="40"/>
        <v/>
      </c>
      <c r="P244" s="19" t="str">
        <f t="shared" si="41"/>
        <v/>
      </c>
      <c r="Q244" s="19" t="str">
        <f t="shared" si="42"/>
        <v/>
      </c>
      <c r="R244" s="19" t="str">
        <f t="shared" si="43"/>
        <v/>
      </c>
      <c r="S244" s="19" t="str">
        <f t="shared" si="44"/>
        <v/>
      </c>
      <c r="T244" s="19" t="str">
        <f t="shared" si="45"/>
        <v/>
      </c>
      <c r="U244" s="19" t="str">
        <f t="shared" si="46"/>
        <v/>
      </c>
      <c r="V244" s="19" t="str">
        <f t="shared" si="47"/>
        <v/>
      </c>
      <c r="W244" s="19" t="str">
        <f t="shared" si="48"/>
        <v/>
      </c>
      <c r="X244" s="17"/>
      <c r="Y244" s="23"/>
      <c r="Z244" s="23"/>
      <c r="AA244" s="26"/>
      <c r="AB244" s="24" t="str">
        <f>IF(B244="","",IF(OR(J244="Owner Funding",J244="Drawings",J244="Transfer",J244="Private"),IF(E244="","OK",IF(COUNTIF('01_Setup'!$B$23:$B$32,E244)=1,"OK","Unknown property")),IF(COUNTIF('01_Setup'!$B$23:$B$32,E244)=1,"OK","Unknown property")))</f>
        <v/>
      </c>
      <c r="AC244" s="24" t="str">
        <f t="shared" si="49"/>
        <v/>
      </c>
      <c r="AD244" s="24" t="str">
        <f t="shared" si="50"/>
        <v/>
      </c>
      <c r="AE244" s="24" t="str">
        <f t="shared" si="51"/>
        <v/>
      </c>
    </row>
    <row r="245" spans="1:31">
      <c r="A245" s="20" t="str">
        <f t="shared" si="39"/>
        <v/>
      </c>
      <c r="B245" s="21"/>
      <c r="C245" s="20" t="str">
        <f>IF(B245="","",IF(AND(B245&gt;='01_Setup'!$B$7,B245&lt;='01_Setup'!$B$8),'01_Setup'!$B$6,"Outside selected year"))</f>
        <v/>
      </c>
      <c r="D245" s="20" t="str">
        <f>IF(B245="","",IF(B245&lt;'01_Setup'!$B$7,"",IF(B245&lt;=DATE('01_Setup'!$B$5,7,5),"Q1",IF(B245&lt;=DATE('01_Setup'!$B$5,10,5),"Q2",IF(B245&lt;=DATE('01_Setup'!$B$5+1,1,5),"Q3",IF(B245&lt;='01_Setup'!$B$8,"Q4",""))))))</f>
        <v/>
      </c>
      <c r="E245" s="22"/>
      <c r="F245" s="25"/>
      <c r="G245" s="25"/>
      <c r="H245" s="22"/>
      <c r="I245" s="22"/>
      <c r="J245" s="22"/>
      <c r="K245" s="22"/>
      <c r="L245" s="22"/>
      <c r="M245" s="17"/>
      <c r="N245" s="18"/>
      <c r="O245" s="19" t="str">
        <f t="shared" si="40"/>
        <v/>
      </c>
      <c r="P245" s="19" t="str">
        <f t="shared" si="41"/>
        <v/>
      </c>
      <c r="Q245" s="19" t="str">
        <f t="shared" si="42"/>
        <v/>
      </c>
      <c r="R245" s="19" t="str">
        <f t="shared" si="43"/>
        <v/>
      </c>
      <c r="S245" s="19" t="str">
        <f t="shared" si="44"/>
        <v/>
      </c>
      <c r="T245" s="19" t="str">
        <f t="shared" si="45"/>
        <v/>
      </c>
      <c r="U245" s="19" t="str">
        <f t="shared" si="46"/>
        <v/>
      </c>
      <c r="V245" s="19" t="str">
        <f t="shared" si="47"/>
        <v/>
      </c>
      <c r="W245" s="19" t="str">
        <f t="shared" si="48"/>
        <v/>
      </c>
      <c r="X245" s="17"/>
      <c r="Y245" s="23"/>
      <c r="Z245" s="23"/>
      <c r="AA245" s="26"/>
      <c r="AB245" s="24" t="str">
        <f>IF(B245="","",IF(OR(J245="Owner Funding",J245="Drawings",J245="Transfer",J245="Private"),IF(E245="","OK",IF(COUNTIF('01_Setup'!$B$23:$B$32,E245)=1,"OK","Unknown property")),IF(COUNTIF('01_Setup'!$B$23:$B$32,E245)=1,"OK","Unknown property")))</f>
        <v/>
      </c>
      <c r="AC245" s="24" t="str">
        <f t="shared" si="49"/>
        <v/>
      </c>
      <c r="AD245" s="24" t="str">
        <f t="shared" si="50"/>
        <v/>
      </c>
      <c r="AE245" s="24" t="str">
        <f t="shared" si="51"/>
        <v/>
      </c>
    </row>
    <row r="246" spans="1:31">
      <c r="A246" s="20" t="str">
        <f t="shared" si="39"/>
        <v/>
      </c>
      <c r="B246" s="21"/>
      <c r="C246" s="20" t="str">
        <f>IF(B246="","",IF(AND(B246&gt;='01_Setup'!$B$7,B246&lt;='01_Setup'!$B$8),'01_Setup'!$B$6,"Outside selected year"))</f>
        <v/>
      </c>
      <c r="D246" s="20" t="str">
        <f>IF(B246="","",IF(B246&lt;'01_Setup'!$B$7,"",IF(B246&lt;=DATE('01_Setup'!$B$5,7,5),"Q1",IF(B246&lt;=DATE('01_Setup'!$B$5,10,5),"Q2",IF(B246&lt;=DATE('01_Setup'!$B$5+1,1,5),"Q3",IF(B246&lt;='01_Setup'!$B$8,"Q4",""))))))</f>
        <v/>
      </c>
      <c r="E246" s="22"/>
      <c r="F246" s="25"/>
      <c r="G246" s="25"/>
      <c r="H246" s="22"/>
      <c r="I246" s="22"/>
      <c r="J246" s="22"/>
      <c r="K246" s="22"/>
      <c r="L246" s="22"/>
      <c r="M246" s="17"/>
      <c r="N246" s="18"/>
      <c r="O246" s="19" t="str">
        <f t="shared" si="40"/>
        <v/>
      </c>
      <c r="P246" s="19" t="str">
        <f t="shared" si="41"/>
        <v/>
      </c>
      <c r="Q246" s="19" t="str">
        <f t="shared" si="42"/>
        <v/>
      </c>
      <c r="R246" s="19" t="str">
        <f t="shared" si="43"/>
        <v/>
      </c>
      <c r="S246" s="19" t="str">
        <f t="shared" si="44"/>
        <v/>
      </c>
      <c r="T246" s="19" t="str">
        <f t="shared" si="45"/>
        <v/>
      </c>
      <c r="U246" s="19" t="str">
        <f t="shared" si="46"/>
        <v/>
      </c>
      <c r="V246" s="19" t="str">
        <f t="shared" si="47"/>
        <v/>
      </c>
      <c r="W246" s="19" t="str">
        <f t="shared" si="48"/>
        <v/>
      </c>
      <c r="X246" s="17"/>
      <c r="Y246" s="23"/>
      <c r="Z246" s="23"/>
      <c r="AA246" s="26"/>
      <c r="AB246" s="24" t="str">
        <f>IF(B246="","",IF(OR(J246="Owner Funding",J246="Drawings",J246="Transfer",J246="Private"),IF(E246="","OK",IF(COUNTIF('01_Setup'!$B$23:$B$32,E246)=1,"OK","Unknown property")),IF(COUNTIF('01_Setup'!$B$23:$B$32,E246)=1,"OK","Unknown property")))</f>
        <v/>
      </c>
      <c r="AC246" s="24" t="str">
        <f t="shared" si="49"/>
        <v/>
      </c>
      <c r="AD246" s="24" t="str">
        <f t="shared" si="50"/>
        <v/>
      </c>
      <c r="AE246" s="24" t="str">
        <f t="shared" si="51"/>
        <v/>
      </c>
    </row>
    <row r="247" spans="1:31">
      <c r="A247" s="20" t="str">
        <f t="shared" si="39"/>
        <v/>
      </c>
      <c r="B247" s="21"/>
      <c r="C247" s="20" t="str">
        <f>IF(B247="","",IF(AND(B247&gt;='01_Setup'!$B$7,B247&lt;='01_Setup'!$B$8),'01_Setup'!$B$6,"Outside selected year"))</f>
        <v/>
      </c>
      <c r="D247" s="20" t="str">
        <f>IF(B247="","",IF(B247&lt;'01_Setup'!$B$7,"",IF(B247&lt;=DATE('01_Setup'!$B$5,7,5),"Q1",IF(B247&lt;=DATE('01_Setup'!$B$5,10,5),"Q2",IF(B247&lt;=DATE('01_Setup'!$B$5+1,1,5),"Q3",IF(B247&lt;='01_Setup'!$B$8,"Q4",""))))))</f>
        <v/>
      </c>
      <c r="E247" s="22"/>
      <c r="F247" s="25"/>
      <c r="G247" s="25"/>
      <c r="H247" s="22"/>
      <c r="I247" s="22"/>
      <c r="J247" s="22"/>
      <c r="K247" s="22"/>
      <c r="L247" s="22"/>
      <c r="M247" s="17"/>
      <c r="N247" s="18"/>
      <c r="O247" s="19" t="str">
        <f t="shared" si="40"/>
        <v/>
      </c>
      <c r="P247" s="19" t="str">
        <f t="shared" si="41"/>
        <v/>
      </c>
      <c r="Q247" s="19" t="str">
        <f t="shared" si="42"/>
        <v/>
      </c>
      <c r="R247" s="19" t="str">
        <f t="shared" si="43"/>
        <v/>
      </c>
      <c r="S247" s="19" t="str">
        <f t="shared" si="44"/>
        <v/>
      </c>
      <c r="T247" s="19" t="str">
        <f t="shared" si="45"/>
        <v/>
      </c>
      <c r="U247" s="19" t="str">
        <f t="shared" si="46"/>
        <v/>
      </c>
      <c r="V247" s="19" t="str">
        <f t="shared" si="47"/>
        <v/>
      </c>
      <c r="W247" s="19" t="str">
        <f t="shared" si="48"/>
        <v/>
      </c>
      <c r="X247" s="17"/>
      <c r="Y247" s="23"/>
      <c r="Z247" s="23"/>
      <c r="AA247" s="26"/>
      <c r="AB247" s="24" t="str">
        <f>IF(B247="","",IF(OR(J247="Owner Funding",J247="Drawings",J247="Transfer",J247="Private"),IF(E247="","OK",IF(COUNTIF('01_Setup'!$B$23:$B$32,E247)=1,"OK","Unknown property")),IF(COUNTIF('01_Setup'!$B$23:$B$32,E247)=1,"OK","Unknown property")))</f>
        <v/>
      </c>
      <c r="AC247" s="24" t="str">
        <f t="shared" si="49"/>
        <v/>
      </c>
      <c r="AD247" s="24" t="str">
        <f t="shared" si="50"/>
        <v/>
      </c>
      <c r="AE247" s="24" t="str">
        <f t="shared" si="51"/>
        <v/>
      </c>
    </row>
    <row r="248" spans="1:31">
      <c r="A248" s="20" t="str">
        <f t="shared" si="39"/>
        <v/>
      </c>
      <c r="B248" s="21"/>
      <c r="C248" s="20" t="str">
        <f>IF(B248="","",IF(AND(B248&gt;='01_Setup'!$B$7,B248&lt;='01_Setup'!$B$8),'01_Setup'!$B$6,"Outside selected year"))</f>
        <v/>
      </c>
      <c r="D248" s="20" t="str">
        <f>IF(B248="","",IF(B248&lt;'01_Setup'!$B$7,"",IF(B248&lt;=DATE('01_Setup'!$B$5,7,5),"Q1",IF(B248&lt;=DATE('01_Setup'!$B$5,10,5),"Q2",IF(B248&lt;=DATE('01_Setup'!$B$5+1,1,5),"Q3",IF(B248&lt;='01_Setup'!$B$8,"Q4",""))))))</f>
        <v/>
      </c>
      <c r="E248" s="22"/>
      <c r="F248" s="25"/>
      <c r="G248" s="25"/>
      <c r="H248" s="22"/>
      <c r="I248" s="22"/>
      <c r="J248" s="22"/>
      <c r="K248" s="22"/>
      <c r="L248" s="22"/>
      <c r="M248" s="17"/>
      <c r="N248" s="18"/>
      <c r="O248" s="19" t="str">
        <f t="shared" si="40"/>
        <v/>
      </c>
      <c r="P248" s="19" t="str">
        <f t="shared" si="41"/>
        <v/>
      </c>
      <c r="Q248" s="19" t="str">
        <f t="shared" si="42"/>
        <v/>
      </c>
      <c r="R248" s="19" t="str">
        <f t="shared" si="43"/>
        <v/>
      </c>
      <c r="S248" s="19" t="str">
        <f t="shared" si="44"/>
        <v/>
      </c>
      <c r="T248" s="19" t="str">
        <f t="shared" si="45"/>
        <v/>
      </c>
      <c r="U248" s="19" t="str">
        <f t="shared" si="46"/>
        <v/>
      </c>
      <c r="V248" s="19" t="str">
        <f t="shared" si="47"/>
        <v/>
      </c>
      <c r="W248" s="19" t="str">
        <f t="shared" si="48"/>
        <v/>
      </c>
      <c r="X248" s="17"/>
      <c r="Y248" s="23"/>
      <c r="Z248" s="23"/>
      <c r="AA248" s="26"/>
      <c r="AB248" s="24" t="str">
        <f>IF(B248="","",IF(OR(J248="Owner Funding",J248="Drawings",J248="Transfer",J248="Private"),IF(E248="","OK",IF(COUNTIF('01_Setup'!$B$23:$B$32,E248)=1,"OK","Unknown property")),IF(COUNTIF('01_Setup'!$B$23:$B$32,E248)=1,"OK","Unknown property")))</f>
        <v/>
      </c>
      <c r="AC248" s="24" t="str">
        <f t="shared" si="49"/>
        <v/>
      </c>
      <c r="AD248" s="24" t="str">
        <f t="shared" si="50"/>
        <v/>
      </c>
      <c r="AE248" s="24" t="str">
        <f t="shared" si="51"/>
        <v/>
      </c>
    </row>
    <row r="249" spans="1:31">
      <c r="A249" s="20" t="str">
        <f t="shared" si="39"/>
        <v/>
      </c>
      <c r="B249" s="21"/>
      <c r="C249" s="20" t="str">
        <f>IF(B249="","",IF(AND(B249&gt;='01_Setup'!$B$7,B249&lt;='01_Setup'!$B$8),'01_Setup'!$B$6,"Outside selected year"))</f>
        <v/>
      </c>
      <c r="D249" s="20" t="str">
        <f>IF(B249="","",IF(B249&lt;'01_Setup'!$B$7,"",IF(B249&lt;=DATE('01_Setup'!$B$5,7,5),"Q1",IF(B249&lt;=DATE('01_Setup'!$B$5,10,5),"Q2",IF(B249&lt;=DATE('01_Setup'!$B$5+1,1,5),"Q3",IF(B249&lt;='01_Setup'!$B$8,"Q4",""))))))</f>
        <v/>
      </c>
      <c r="E249" s="22"/>
      <c r="F249" s="25"/>
      <c r="G249" s="25"/>
      <c r="H249" s="22"/>
      <c r="I249" s="22"/>
      <c r="J249" s="22"/>
      <c r="K249" s="22"/>
      <c r="L249" s="22"/>
      <c r="M249" s="17"/>
      <c r="N249" s="18"/>
      <c r="O249" s="19" t="str">
        <f t="shared" si="40"/>
        <v/>
      </c>
      <c r="P249" s="19" t="str">
        <f t="shared" si="41"/>
        <v/>
      </c>
      <c r="Q249" s="19" t="str">
        <f t="shared" si="42"/>
        <v/>
      </c>
      <c r="R249" s="19" t="str">
        <f t="shared" si="43"/>
        <v/>
      </c>
      <c r="S249" s="19" t="str">
        <f t="shared" si="44"/>
        <v/>
      </c>
      <c r="T249" s="19" t="str">
        <f t="shared" si="45"/>
        <v/>
      </c>
      <c r="U249" s="19" t="str">
        <f t="shared" si="46"/>
        <v/>
      </c>
      <c r="V249" s="19" t="str">
        <f t="shared" si="47"/>
        <v/>
      </c>
      <c r="W249" s="19" t="str">
        <f t="shared" si="48"/>
        <v/>
      </c>
      <c r="X249" s="17"/>
      <c r="Y249" s="23"/>
      <c r="Z249" s="23"/>
      <c r="AA249" s="26"/>
      <c r="AB249" s="24" t="str">
        <f>IF(B249="","",IF(OR(J249="Owner Funding",J249="Drawings",J249="Transfer",J249="Private"),IF(E249="","OK",IF(COUNTIF('01_Setup'!$B$23:$B$32,E249)=1,"OK","Unknown property")),IF(COUNTIF('01_Setup'!$B$23:$B$32,E249)=1,"OK","Unknown property")))</f>
        <v/>
      </c>
      <c r="AC249" s="24" t="str">
        <f t="shared" si="49"/>
        <v/>
      </c>
      <c r="AD249" s="24" t="str">
        <f t="shared" si="50"/>
        <v/>
      </c>
      <c r="AE249" s="24" t="str">
        <f t="shared" si="51"/>
        <v/>
      </c>
    </row>
    <row r="250" spans="1:31">
      <c r="A250" s="20" t="str">
        <f t="shared" si="39"/>
        <v/>
      </c>
      <c r="B250" s="21"/>
      <c r="C250" s="20" t="str">
        <f>IF(B250="","",IF(AND(B250&gt;='01_Setup'!$B$7,B250&lt;='01_Setup'!$B$8),'01_Setup'!$B$6,"Outside selected year"))</f>
        <v/>
      </c>
      <c r="D250" s="20" t="str">
        <f>IF(B250="","",IF(B250&lt;'01_Setup'!$B$7,"",IF(B250&lt;=DATE('01_Setup'!$B$5,7,5),"Q1",IF(B250&lt;=DATE('01_Setup'!$B$5,10,5),"Q2",IF(B250&lt;=DATE('01_Setup'!$B$5+1,1,5),"Q3",IF(B250&lt;='01_Setup'!$B$8,"Q4",""))))))</f>
        <v/>
      </c>
      <c r="E250" s="22"/>
      <c r="F250" s="25"/>
      <c r="G250" s="25"/>
      <c r="H250" s="22"/>
      <c r="I250" s="22"/>
      <c r="J250" s="22"/>
      <c r="K250" s="22"/>
      <c r="L250" s="22"/>
      <c r="M250" s="17"/>
      <c r="N250" s="18"/>
      <c r="O250" s="19" t="str">
        <f t="shared" si="40"/>
        <v/>
      </c>
      <c r="P250" s="19" t="str">
        <f t="shared" si="41"/>
        <v/>
      </c>
      <c r="Q250" s="19" t="str">
        <f t="shared" si="42"/>
        <v/>
      </c>
      <c r="R250" s="19" t="str">
        <f t="shared" si="43"/>
        <v/>
      </c>
      <c r="S250" s="19" t="str">
        <f t="shared" si="44"/>
        <v/>
      </c>
      <c r="T250" s="19" t="str">
        <f t="shared" si="45"/>
        <v/>
      </c>
      <c r="U250" s="19" t="str">
        <f t="shared" si="46"/>
        <v/>
      </c>
      <c r="V250" s="19" t="str">
        <f t="shared" si="47"/>
        <v/>
      </c>
      <c r="W250" s="19" t="str">
        <f t="shared" si="48"/>
        <v/>
      </c>
      <c r="X250" s="17"/>
      <c r="Y250" s="23"/>
      <c r="Z250" s="23"/>
      <c r="AA250" s="26"/>
      <c r="AB250" s="24" t="str">
        <f>IF(B250="","",IF(OR(J250="Owner Funding",J250="Drawings",J250="Transfer",J250="Private"),IF(E250="","OK",IF(COUNTIF('01_Setup'!$B$23:$B$32,E250)=1,"OK","Unknown property")),IF(COUNTIF('01_Setup'!$B$23:$B$32,E250)=1,"OK","Unknown property")))</f>
        <v/>
      </c>
      <c r="AC250" s="24" t="str">
        <f t="shared" si="49"/>
        <v/>
      </c>
      <c r="AD250" s="24" t="str">
        <f t="shared" si="50"/>
        <v/>
      </c>
      <c r="AE250" s="24" t="str">
        <f t="shared" si="51"/>
        <v/>
      </c>
    </row>
    <row r="251" spans="1:31">
      <c r="A251" s="20" t="str">
        <f t="shared" si="39"/>
        <v/>
      </c>
      <c r="B251" s="21"/>
      <c r="C251" s="20" t="str">
        <f>IF(B251="","",IF(AND(B251&gt;='01_Setup'!$B$7,B251&lt;='01_Setup'!$B$8),'01_Setup'!$B$6,"Outside selected year"))</f>
        <v/>
      </c>
      <c r="D251" s="20" t="str">
        <f>IF(B251="","",IF(B251&lt;'01_Setup'!$B$7,"",IF(B251&lt;=DATE('01_Setup'!$B$5,7,5),"Q1",IF(B251&lt;=DATE('01_Setup'!$B$5,10,5),"Q2",IF(B251&lt;=DATE('01_Setup'!$B$5+1,1,5),"Q3",IF(B251&lt;='01_Setup'!$B$8,"Q4",""))))))</f>
        <v/>
      </c>
      <c r="E251" s="22"/>
      <c r="F251" s="25"/>
      <c r="G251" s="25"/>
      <c r="H251" s="22"/>
      <c r="I251" s="22"/>
      <c r="J251" s="22"/>
      <c r="K251" s="22"/>
      <c r="L251" s="22"/>
      <c r="M251" s="17"/>
      <c r="N251" s="18"/>
      <c r="O251" s="19" t="str">
        <f t="shared" si="40"/>
        <v/>
      </c>
      <c r="P251" s="19" t="str">
        <f t="shared" si="41"/>
        <v/>
      </c>
      <c r="Q251" s="19" t="str">
        <f t="shared" si="42"/>
        <v/>
      </c>
      <c r="R251" s="19" t="str">
        <f t="shared" si="43"/>
        <v/>
      </c>
      <c r="S251" s="19" t="str">
        <f t="shared" si="44"/>
        <v/>
      </c>
      <c r="T251" s="19" t="str">
        <f t="shared" si="45"/>
        <v/>
      </c>
      <c r="U251" s="19" t="str">
        <f t="shared" si="46"/>
        <v/>
      </c>
      <c r="V251" s="19" t="str">
        <f t="shared" si="47"/>
        <v/>
      </c>
      <c r="W251" s="19" t="str">
        <f t="shared" si="48"/>
        <v/>
      </c>
      <c r="X251" s="17"/>
      <c r="Y251" s="23"/>
      <c r="Z251" s="23"/>
      <c r="AA251" s="26"/>
      <c r="AB251" s="24" t="str">
        <f>IF(B251="","",IF(OR(J251="Owner Funding",J251="Drawings",J251="Transfer",J251="Private"),IF(E251="","OK",IF(COUNTIF('01_Setup'!$B$23:$B$32,E251)=1,"OK","Unknown property")),IF(COUNTIF('01_Setup'!$B$23:$B$32,E251)=1,"OK","Unknown property")))</f>
        <v/>
      </c>
      <c r="AC251" s="24" t="str">
        <f t="shared" si="49"/>
        <v/>
      </c>
      <c r="AD251" s="24" t="str">
        <f t="shared" si="50"/>
        <v/>
      </c>
      <c r="AE251" s="24" t="str">
        <f t="shared" si="51"/>
        <v/>
      </c>
    </row>
    <row r="252" spans="1:31">
      <c r="A252" s="20" t="str">
        <f t="shared" si="39"/>
        <v/>
      </c>
      <c r="B252" s="21"/>
      <c r="C252" s="20" t="str">
        <f>IF(B252="","",IF(AND(B252&gt;='01_Setup'!$B$7,B252&lt;='01_Setup'!$B$8),'01_Setup'!$B$6,"Outside selected year"))</f>
        <v/>
      </c>
      <c r="D252" s="20" t="str">
        <f>IF(B252="","",IF(B252&lt;'01_Setup'!$B$7,"",IF(B252&lt;=DATE('01_Setup'!$B$5,7,5),"Q1",IF(B252&lt;=DATE('01_Setup'!$B$5,10,5),"Q2",IF(B252&lt;=DATE('01_Setup'!$B$5+1,1,5),"Q3",IF(B252&lt;='01_Setup'!$B$8,"Q4",""))))))</f>
        <v/>
      </c>
      <c r="E252" s="22"/>
      <c r="F252" s="25"/>
      <c r="G252" s="25"/>
      <c r="H252" s="22"/>
      <c r="I252" s="22"/>
      <c r="J252" s="22"/>
      <c r="K252" s="22"/>
      <c r="L252" s="22"/>
      <c r="M252" s="17"/>
      <c r="N252" s="18"/>
      <c r="O252" s="19" t="str">
        <f t="shared" si="40"/>
        <v/>
      </c>
      <c r="P252" s="19" t="str">
        <f t="shared" si="41"/>
        <v/>
      </c>
      <c r="Q252" s="19" t="str">
        <f t="shared" si="42"/>
        <v/>
      </c>
      <c r="R252" s="19" t="str">
        <f t="shared" si="43"/>
        <v/>
      </c>
      <c r="S252" s="19" t="str">
        <f t="shared" si="44"/>
        <v/>
      </c>
      <c r="T252" s="19" t="str">
        <f t="shared" si="45"/>
        <v/>
      </c>
      <c r="U252" s="19" t="str">
        <f t="shared" si="46"/>
        <v/>
      </c>
      <c r="V252" s="19" t="str">
        <f t="shared" si="47"/>
        <v/>
      </c>
      <c r="W252" s="19" t="str">
        <f t="shared" si="48"/>
        <v/>
      </c>
      <c r="X252" s="17"/>
      <c r="Y252" s="23"/>
      <c r="Z252" s="23"/>
      <c r="AA252" s="26"/>
      <c r="AB252" s="24" t="str">
        <f>IF(B252="","",IF(OR(J252="Owner Funding",J252="Drawings",J252="Transfer",J252="Private"),IF(E252="","OK",IF(COUNTIF('01_Setup'!$B$23:$B$32,E252)=1,"OK","Unknown property")),IF(COUNTIF('01_Setup'!$B$23:$B$32,E252)=1,"OK","Unknown property")))</f>
        <v/>
      </c>
      <c r="AC252" s="24" t="str">
        <f t="shared" si="49"/>
        <v/>
      </c>
      <c r="AD252" s="24" t="str">
        <f t="shared" si="50"/>
        <v/>
      </c>
      <c r="AE252" s="24" t="str">
        <f t="shared" si="51"/>
        <v/>
      </c>
    </row>
    <row r="253" spans="1:31">
      <c r="A253" s="20" t="str">
        <f t="shared" si="39"/>
        <v/>
      </c>
      <c r="B253" s="21"/>
      <c r="C253" s="20" t="str">
        <f>IF(B253="","",IF(AND(B253&gt;='01_Setup'!$B$7,B253&lt;='01_Setup'!$B$8),'01_Setup'!$B$6,"Outside selected year"))</f>
        <v/>
      </c>
      <c r="D253" s="20" t="str">
        <f>IF(B253="","",IF(B253&lt;'01_Setup'!$B$7,"",IF(B253&lt;=DATE('01_Setup'!$B$5,7,5),"Q1",IF(B253&lt;=DATE('01_Setup'!$B$5,10,5),"Q2",IF(B253&lt;=DATE('01_Setup'!$B$5+1,1,5),"Q3",IF(B253&lt;='01_Setup'!$B$8,"Q4",""))))))</f>
        <v/>
      </c>
      <c r="E253" s="22"/>
      <c r="F253" s="25"/>
      <c r="G253" s="25"/>
      <c r="H253" s="22"/>
      <c r="I253" s="22"/>
      <c r="J253" s="22"/>
      <c r="K253" s="22"/>
      <c r="L253" s="22"/>
      <c r="M253" s="17"/>
      <c r="N253" s="18"/>
      <c r="O253" s="19" t="str">
        <f t="shared" si="40"/>
        <v/>
      </c>
      <c r="P253" s="19" t="str">
        <f t="shared" si="41"/>
        <v/>
      </c>
      <c r="Q253" s="19" t="str">
        <f t="shared" si="42"/>
        <v/>
      </c>
      <c r="R253" s="19" t="str">
        <f t="shared" si="43"/>
        <v/>
      </c>
      <c r="S253" s="19" t="str">
        <f t="shared" si="44"/>
        <v/>
      </c>
      <c r="T253" s="19" t="str">
        <f t="shared" si="45"/>
        <v/>
      </c>
      <c r="U253" s="19" t="str">
        <f t="shared" si="46"/>
        <v/>
      </c>
      <c r="V253" s="19" t="str">
        <f t="shared" si="47"/>
        <v/>
      </c>
      <c r="W253" s="19" t="str">
        <f t="shared" si="48"/>
        <v/>
      </c>
      <c r="X253" s="17"/>
      <c r="Y253" s="23"/>
      <c r="Z253" s="23"/>
      <c r="AA253" s="26"/>
      <c r="AB253" s="24" t="str">
        <f>IF(B253="","",IF(OR(J253="Owner Funding",J253="Drawings",J253="Transfer",J253="Private"),IF(E253="","OK",IF(COUNTIF('01_Setup'!$B$23:$B$32,E253)=1,"OK","Unknown property")),IF(COUNTIF('01_Setup'!$B$23:$B$32,E253)=1,"OK","Unknown property")))</f>
        <v/>
      </c>
      <c r="AC253" s="24" t="str">
        <f t="shared" si="49"/>
        <v/>
      </c>
      <c r="AD253" s="24" t="str">
        <f t="shared" si="50"/>
        <v/>
      </c>
      <c r="AE253" s="24" t="str">
        <f t="shared" si="51"/>
        <v/>
      </c>
    </row>
    <row r="254" spans="1:31">
      <c r="A254" s="20" t="str">
        <f t="shared" si="39"/>
        <v/>
      </c>
      <c r="B254" s="21"/>
      <c r="C254" s="20" t="str">
        <f>IF(B254="","",IF(AND(B254&gt;='01_Setup'!$B$7,B254&lt;='01_Setup'!$B$8),'01_Setup'!$B$6,"Outside selected year"))</f>
        <v/>
      </c>
      <c r="D254" s="20" t="str">
        <f>IF(B254="","",IF(B254&lt;'01_Setup'!$B$7,"",IF(B254&lt;=DATE('01_Setup'!$B$5,7,5),"Q1",IF(B254&lt;=DATE('01_Setup'!$B$5,10,5),"Q2",IF(B254&lt;=DATE('01_Setup'!$B$5+1,1,5),"Q3",IF(B254&lt;='01_Setup'!$B$8,"Q4",""))))))</f>
        <v/>
      </c>
      <c r="E254" s="22"/>
      <c r="F254" s="25"/>
      <c r="G254" s="25"/>
      <c r="H254" s="22"/>
      <c r="I254" s="22"/>
      <c r="J254" s="22"/>
      <c r="K254" s="22"/>
      <c r="L254" s="22"/>
      <c r="M254" s="17"/>
      <c r="N254" s="18"/>
      <c r="O254" s="19" t="str">
        <f t="shared" si="40"/>
        <v/>
      </c>
      <c r="P254" s="19" t="str">
        <f t="shared" si="41"/>
        <v/>
      </c>
      <c r="Q254" s="19" t="str">
        <f t="shared" si="42"/>
        <v/>
      </c>
      <c r="R254" s="19" t="str">
        <f t="shared" si="43"/>
        <v/>
      </c>
      <c r="S254" s="19" t="str">
        <f t="shared" si="44"/>
        <v/>
      </c>
      <c r="T254" s="19" t="str">
        <f t="shared" si="45"/>
        <v/>
      </c>
      <c r="U254" s="19" t="str">
        <f t="shared" si="46"/>
        <v/>
      </c>
      <c r="V254" s="19" t="str">
        <f t="shared" si="47"/>
        <v/>
      </c>
      <c r="W254" s="19" t="str">
        <f t="shared" si="48"/>
        <v/>
      </c>
      <c r="X254" s="17"/>
      <c r="Y254" s="23"/>
      <c r="Z254" s="23"/>
      <c r="AA254" s="26"/>
      <c r="AB254" s="24" t="str">
        <f>IF(B254="","",IF(OR(J254="Owner Funding",J254="Drawings",J254="Transfer",J254="Private"),IF(E254="","OK",IF(COUNTIF('01_Setup'!$B$23:$B$32,E254)=1,"OK","Unknown property")),IF(COUNTIF('01_Setup'!$B$23:$B$32,E254)=1,"OK","Unknown property")))</f>
        <v/>
      </c>
      <c r="AC254" s="24" t="str">
        <f t="shared" si="49"/>
        <v/>
      </c>
      <c r="AD254" s="24" t="str">
        <f t="shared" si="50"/>
        <v/>
      </c>
      <c r="AE254" s="24" t="str">
        <f t="shared" si="51"/>
        <v/>
      </c>
    </row>
    <row r="255" spans="1:31">
      <c r="A255" s="20" t="str">
        <f t="shared" si="39"/>
        <v/>
      </c>
      <c r="B255" s="21"/>
      <c r="C255" s="20" t="str">
        <f>IF(B255="","",IF(AND(B255&gt;='01_Setup'!$B$7,B255&lt;='01_Setup'!$B$8),'01_Setup'!$B$6,"Outside selected year"))</f>
        <v/>
      </c>
      <c r="D255" s="20" t="str">
        <f>IF(B255="","",IF(B255&lt;'01_Setup'!$B$7,"",IF(B255&lt;=DATE('01_Setup'!$B$5,7,5),"Q1",IF(B255&lt;=DATE('01_Setup'!$B$5,10,5),"Q2",IF(B255&lt;=DATE('01_Setup'!$B$5+1,1,5),"Q3",IF(B255&lt;='01_Setup'!$B$8,"Q4",""))))))</f>
        <v/>
      </c>
      <c r="E255" s="22"/>
      <c r="F255" s="25"/>
      <c r="G255" s="25"/>
      <c r="H255" s="22"/>
      <c r="I255" s="22"/>
      <c r="J255" s="22"/>
      <c r="K255" s="22"/>
      <c r="L255" s="22"/>
      <c r="M255" s="17"/>
      <c r="N255" s="18"/>
      <c r="O255" s="19" t="str">
        <f t="shared" si="40"/>
        <v/>
      </c>
      <c r="P255" s="19" t="str">
        <f t="shared" si="41"/>
        <v/>
      </c>
      <c r="Q255" s="19" t="str">
        <f t="shared" si="42"/>
        <v/>
      </c>
      <c r="R255" s="19" t="str">
        <f t="shared" si="43"/>
        <v/>
      </c>
      <c r="S255" s="19" t="str">
        <f t="shared" si="44"/>
        <v/>
      </c>
      <c r="T255" s="19" t="str">
        <f t="shared" si="45"/>
        <v/>
      </c>
      <c r="U255" s="19" t="str">
        <f t="shared" si="46"/>
        <v/>
      </c>
      <c r="V255" s="19" t="str">
        <f t="shared" si="47"/>
        <v/>
      </c>
      <c r="W255" s="19" t="str">
        <f t="shared" si="48"/>
        <v/>
      </c>
      <c r="X255" s="17"/>
      <c r="Y255" s="23"/>
      <c r="Z255" s="23"/>
      <c r="AA255" s="26"/>
      <c r="AB255" s="24" t="str">
        <f>IF(B255="","",IF(OR(J255="Owner Funding",J255="Drawings",J255="Transfer",J255="Private"),IF(E255="","OK",IF(COUNTIF('01_Setup'!$B$23:$B$32,E255)=1,"OK","Unknown property")),IF(COUNTIF('01_Setup'!$B$23:$B$32,E255)=1,"OK","Unknown property")))</f>
        <v/>
      </c>
      <c r="AC255" s="24" t="str">
        <f t="shared" si="49"/>
        <v/>
      </c>
      <c r="AD255" s="24" t="str">
        <f t="shared" si="50"/>
        <v/>
      </c>
      <c r="AE255" s="24" t="str">
        <f t="shared" si="51"/>
        <v/>
      </c>
    </row>
    <row r="256" spans="1:31">
      <c r="A256" s="20" t="str">
        <f t="shared" si="39"/>
        <v/>
      </c>
      <c r="B256" s="21"/>
      <c r="C256" s="20" t="str">
        <f>IF(B256="","",IF(AND(B256&gt;='01_Setup'!$B$7,B256&lt;='01_Setup'!$B$8),'01_Setup'!$B$6,"Outside selected year"))</f>
        <v/>
      </c>
      <c r="D256" s="20" t="str">
        <f>IF(B256="","",IF(B256&lt;'01_Setup'!$B$7,"",IF(B256&lt;=DATE('01_Setup'!$B$5,7,5),"Q1",IF(B256&lt;=DATE('01_Setup'!$B$5,10,5),"Q2",IF(B256&lt;=DATE('01_Setup'!$B$5+1,1,5),"Q3",IF(B256&lt;='01_Setup'!$B$8,"Q4",""))))))</f>
        <v/>
      </c>
      <c r="E256" s="22"/>
      <c r="F256" s="25"/>
      <c r="G256" s="25"/>
      <c r="H256" s="22"/>
      <c r="I256" s="22"/>
      <c r="J256" s="22"/>
      <c r="K256" s="22"/>
      <c r="L256" s="22"/>
      <c r="M256" s="17"/>
      <c r="N256" s="18"/>
      <c r="O256" s="19" t="str">
        <f t="shared" si="40"/>
        <v/>
      </c>
      <c r="P256" s="19" t="str">
        <f t="shared" si="41"/>
        <v/>
      </c>
      <c r="Q256" s="19" t="str">
        <f t="shared" si="42"/>
        <v/>
      </c>
      <c r="R256" s="19" t="str">
        <f t="shared" si="43"/>
        <v/>
      </c>
      <c r="S256" s="19" t="str">
        <f t="shared" si="44"/>
        <v/>
      </c>
      <c r="T256" s="19" t="str">
        <f t="shared" si="45"/>
        <v/>
      </c>
      <c r="U256" s="19" t="str">
        <f t="shared" si="46"/>
        <v/>
      </c>
      <c r="V256" s="19" t="str">
        <f t="shared" si="47"/>
        <v/>
      </c>
      <c r="W256" s="19" t="str">
        <f t="shared" si="48"/>
        <v/>
      </c>
      <c r="X256" s="17"/>
      <c r="Y256" s="23"/>
      <c r="Z256" s="23"/>
      <c r="AA256" s="26"/>
      <c r="AB256" s="24" t="str">
        <f>IF(B256="","",IF(OR(J256="Owner Funding",J256="Drawings",J256="Transfer",J256="Private"),IF(E256="","OK",IF(COUNTIF('01_Setup'!$B$23:$B$32,E256)=1,"OK","Unknown property")),IF(COUNTIF('01_Setup'!$B$23:$B$32,E256)=1,"OK","Unknown property")))</f>
        <v/>
      </c>
      <c r="AC256" s="24" t="str">
        <f t="shared" si="49"/>
        <v/>
      </c>
      <c r="AD256" s="24" t="str">
        <f t="shared" si="50"/>
        <v/>
      </c>
      <c r="AE256" s="24" t="str">
        <f t="shared" si="51"/>
        <v/>
      </c>
    </row>
    <row r="257" spans="1:31">
      <c r="A257" s="20" t="str">
        <f t="shared" si="39"/>
        <v/>
      </c>
      <c r="B257" s="21"/>
      <c r="C257" s="20" t="str">
        <f>IF(B257="","",IF(AND(B257&gt;='01_Setup'!$B$7,B257&lt;='01_Setup'!$B$8),'01_Setup'!$B$6,"Outside selected year"))</f>
        <v/>
      </c>
      <c r="D257" s="20" t="str">
        <f>IF(B257="","",IF(B257&lt;'01_Setup'!$B$7,"",IF(B257&lt;=DATE('01_Setup'!$B$5,7,5),"Q1",IF(B257&lt;=DATE('01_Setup'!$B$5,10,5),"Q2",IF(B257&lt;=DATE('01_Setup'!$B$5+1,1,5),"Q3",IF(B257&lt;='01_Setup'!$B$8,"Q4",""))))))</f>
        <v/>
      </c>
      <c r="E257" s="22"/>
      <c r="F257" s="25"/>
      <c r="G257" s="25"/>
      <c r="H257" s="22"/>
      <c r="I257" s="22"/>
      <c r="J257" s="22"/>
      <c r="K257" s="22"/>
      <c r="L257" s="22"/>
      <c r="M257" s="17"/>
      <c r="N257" s="18"/>
      <c r="O257" s="19" t="str">
        <f t="shared" si="40"/>
        <v/>
      </c>
      <c r="P257" s="19" t="str">
        <f t="shared" si="41"/>
        <v/>
      </c>
      <c r="Q257" s="19" t="str">
        <f t="shared" si="42"/>
        <v/>
      </c>
      <c r="R257" s="19" t="str">
        <f t="shared" si="43"/>
        <v/>
      </c>
      <c r="S257" s="19" t="str">
        <f t="shared" si="44"/>
        <v/>
      </c>
      <c r="T257" s="19" t="str">
        <f t="shared" si="45"/>
        <v/>
      </c>
      <c r="U257" s="19" t="str">
        <f t="shared" si="46"/>
        <v/>
      </c>
      <c r="V257" s="19" t="str">
        <f t="shared" si="47"/>
        <v/>
      </c>
      <c r="W257" s="19" t="str">
        <f t="shared" si="48"/>
        <v/>
      </c>
      <c r="X257" s="17"/>
      <c r="Y257" s="23"/>
      <c r="Z257" s="23"/>
      <c r="AA257" s="26"/>
      <c r="AB257" s="24" t="str">
        <f>IF(B257="","",IF(OR(J257="Owner Funding",J257="Drawings",J257="Transfer",J257="Private"),IF(E257="","OK",IF(COUNTIF('01_Setup'!$B$23:$B$32,E257)=1,"OK","Unknown property")),IF(COUNTIF('01_Setup'!$B$23:$B$32,E257)=1,"OK","Unknown property")))</f>
        <v/>
      </c>
      <c r="AC257" s="24" t="str">
        <f t="shared" si="49"/>
        <v/>
      </c>
      <c r="AD257" s="24" t="str">
        <f t="shared" si="50"/>
        <v/>
      </c>
      <c r="AE257" s="24" t="str">
        <f t="shared" si="51"/>
        <v/>
      </c>
    </row>
    <row r="258" spans="1:31">
      <c r="A258" s="20" t="str">
        <f t="shared" si="39"/>
        <v/>
      </c>
      <c r="B258" s="21"/>
      <c r="C258" s="20" t="str">
        <f>IF(B258="","",IF(AND(B258&gt;='01_Setup'!$B$7,B258&lt;='01_Setup'!$B$8),'01_Setup'!$B$6,"Outside selected year"))</f>
        <v/>
      </c>
      <c r="D258" s="20" t="str">
        <f>IF(B258="","",IF(B258&lt;'01_Setup'!$B$7,"",IF(B258&lt;=DATE('01_Setup'!$B$5,7,5),"Q1",IF(B258&lt;=DATE('01_Setup'!$B$5,10,5),"Q2",IF(B258&lt;=DATE('01_Setup'!$B$5+1,1,5),"Q3",IF(B258&lt;='01_Setup'!$B$8,"Q4",""))))))</f>
        <v/>
      </c>
      <c r="E258" s="22"/>
      <c r="F258" s="25"/>
      <c r="G258" s="25"/>
      <c r="H258" s="22"/>
      <c r="I258" s="22"/>
      <c r="J258" s="22"/>
      <c r="K258" s="22"/>
      <c r="L258" s="22"/>
      <c r="M258" s="17"/>
      <c r="N258" s="18"/>
      <c r="O258" s="19" t="str">
        <f t="shared" si="40"/>
        <v/>
      </c>
      <c r="P258" s="19" t="str">
        <f t="shared" si="41"/>
        <v/>
      </c>
      <c r="Q258" s="19" t="str">
        <f t="shared" si="42"/>
        <v/>
      </c>
      <c r="R258" s="19" t="str">
        <f t="shared" si="43"/>
        <v/>
      </c>
      <c r="S258" s="19" t="str">
        <f t="shared" si="44"/>
        <v/>
      </c>
      <c r="T258" s="19" t="str">
        <f t="shared" si="45"/>
        <v/>
      </c>
      <c r="U258" s="19" t="str">
        <f t="shared" si="46"/>
        <v/>
      </c>
      <c r="V258" s="19" t="str">
        <f t="shared" si="47"/>
        <v/>
      </c>
      <c r="W258" s="19" t="str">
        <f t="shared" si="48"/>
        <v/>
      </c>
      <c r="X258" s="17"/>
      <c r="Y258" s="23"/>
      <c r="Z258" s="23"/>
      <c r="AA258" s="26"/>
      <c r="AB258" s="24" t="str">
        <f>IF(B258="","",IF(OR(J258="Owner Funding",J258="Drawings",J258="Transfer",J258="Private"),IF(E258="","OK",IF(COUNTIF('01_Setup'!$B$23:$B$32,E258)=1,"OK","Unknown property")),IF(COUNTIF('01_Setup'!$B$23:$B$32,E258)=1,"OK","Unknown property")))</f>
        <v/>
      </c>
      <c r="AC258" s="24" t="str">
        <f t="shared" si="49"/>
        <v/>
      </c>
      <c r="AD258" s="24" t="str">
        <f t="shared" si="50"/>
        <v/>
      </c>
      <c r="AE258" s="24" t="str">
        <f t="shared" si="51"/>
        <v/>
      </c>
    </row>
    <row r="259" spans="1:31">
      <c r="A259" s="20" t="str">
        <f t="shared" si="39"/>
        <v/>
      </c>
      <c r="B259" s="21"/>
      <c r="C259" s="20" t="str">
        <f>IF(B259="","",IF(AND(B259&gt;='01_Setup'!$B$7,B259&lt;='01_Setup'!$B$8),'01_Setup'!$B$6,"Outside selected year"))</f>
        <v/>
      </c>
      <c r="D259" s="20" t="str">
        <f>IF(B259="","",IF(B259&lt;'01_Setup'!$B$7,"",IF(B259&lt;=DATE('01_Setup'!$B$5,7,5),"Q1",IF(B259&lt;=DATE('01_Setup'!$B$5,10,5),"Q2",IF(B259&lt;=DATE('01_Setup'!$B$5+1,1,5),"Q3",IF(B259&lt;='01_Setup'!$B$8,"Q4",""))))))</f>
        <v/>
      </c>
      <c r="E259" s="22"/>
      <c r="F259" s="25"/>
      <c r="G259" s="25"/>
      <c r="H259" s="22"/>
      <c r="I259" s="22"/>
      <c r="J259" s="22"/>
      <c r="K259" s="22"/>
      <c r="L259" s="22"/>
      <c r="M259" s="17"/>
      <c r="N259" s="18"/>
      <c r="O259" s="19" t="str">
        <f t="shared" si="40"/>
        <v/>
      </c>
      <c r="P259" s="19" t="str">
        <f t="shared" si="41"/>
        <v/>
      </c>
      <c r="Q259" s="19" t="str">
        <f t="shared" si="42"/>
        <v/>
      </c>
      <c r="R259" s="19" t="str">
        <f t="shared" si="43"/>
        <v/>
      </c>
      <c r="S259" s="19" t="str">
        <f t="shared" si="44"/>
        <v/>
      </c>
      <c r="T259" s="19" t="str">
        <f t="shared" si="45"/>
        <v/>
      </c>
      <c r="U259" s="19" t="str">
        <f t="shared" si="46"/>
        <v/>
      </c>
      <c r="V259" s="19" t="str">
        <f t="shared" si="47"/>
        <v/>
      </c>
      <c r="W259" s="19" t="str">
        <f t="shared" si="48"/>
        <v/>
      </c>
      <c r="X259" s="17"/>
      <c r="Y259" s="23"/>
      <c r="Z259" s="23"/>
      <c r="AA259" s="26"/>
      <c r="AB259" s="24" t="str">
        <f>IF(B259="","",IF(OR(J259="Owner Funding",J259="Drawings",J259="Transfer",J259="Private"),IF(E259="","OK",IF(COUNTIF('01_Setup'!$B$23:$B$32,E259)=1,"OK","Unknown property")),IF(COUNTIF('01_Setup'!$B$23:$B$32,E259)=1,"OK","Unknown property")))</f>
        <v/>
      </c>
      <c r="AC259" s="24" t="str">
        <f t="shared" si="49"/>
        <v/>
      </c>
      <c r="AD259" s="24" t="str">
        <f t="shared" si="50"/>
        <v/>
      </c>
      <c r="AE259" s="24" t="str">
        <f t="shared" si="51"/>
        <v/>
      </c>
    </row>
    <row r="260" spans="1:31">
      <c r="A260" s="20" t="str">
        <f t="shared" si="39"/>
        <v/>
      </c>
      <c r="B260" s="21"/>
      <c r="C260" s="20" t="str">
        <f>IF(B260="","",IF(AND(B260&gt;='01_Setup'!$B$7,B260&lt;='01_Setup'!$B$8),'01_Setup'!$B$6,"Outside selected year"))</f>
        <v/>
      </c>
      <c r="D260" s="20" t="str">
        <f>IF(B260="","",IF(B260&lt;'01_Setup'!$B$7,"",IF(B260&lt;=DATE('01_Setup'!$B$5,7,5),"Q1",IF(B260&lt;=DATE('01_Setup'!$B$5,10,5),"Q2",IF(B260&lt;=DATE('01_Setup'!$B$5+1,1,5),"Q3",IF(B260&lt;='01_Setup'!$B$8,"Q4",""))))))</f>
        <v/>
      </c>
      <c r="E260" s="22"/>
      <c r="F260" s="25"/>
      <c r="G260" s="25"/>
      <c r="H260" s="22"/>
      <c r="I260" s="22"/>
      <c r="J260" s="22"/>
      <c r="K260" s="22"/>
      <c r="L260" s="22"/>
      <c r="M260" s="17"/>
      <c r="N260" s="18"/>
      <c r="O260" s="19" t="str">
        <f t="shared" si="40"/>
        <v/>
      </c>
      <c r="P260" s="19" t="str">
        <f t="shared" si="41"/>
        <v/>
      </c>
      <c r="Q260" s="19" t="str">
        <f t="shared" si="42"/>
        <v/>
      </c>
      <c r="R260" s="19" t="str">
        <f t="shared" si="43"/>
        <v/>
      </c>
      <c r="S260" s="19" t="str">
        <f t="shared" si="44"/>
        <v/>
      </c>
      <c r="T260" s="19" t="str">
        <f t="shared" si="45"/>
        <v/>
      </c>
      <c r="U260" s="19" t="str">
        <f t="shared" si="46"/>
        <v/>
      </c>
      <c r="V260" s="19" t="str">
        <f t="shared" si="47"/>
        <v/>
      </c>
      <c r="W260" s="19" t="str">
        <f t="shared" si="48"/>
        <v/>
      </c>
      <c r="X260" s="17"/>
      <c r="Y260" s="23"/>
      <c r="Z260" s="23"/>
      <c r="AA260" s="26"/>
      <c r="AB260" s="24" t="str">
        <f>IF(B260="","",IF(OR(J260="Owner Funding",J260="Drawings",J260="Transfer",J260="Private"),IF(E260="","OK",IF(COUNTIF('01_Setup'!$B$23:$B$32,E260)=1,"OK","Unknown property")),IF(COUNTIF('01_Setup'!$B$23:$B$32,E260)=1,"OK","Unknown property")))</f>
        <v/>
      </c>
      <c r="AC260" s="24" t="str">
        <f t="shared" si="49"/>
        <v/>
      </c>
      <c r="AD260" s="24" t="str">
        <f t="shared" si="50"/>
        <v/>
      </c>
      <c r="AE260" s="24" t="str">
        <f t="shared" si="51"/>
        <v/>
      </c>
    </row>
    <row r="261" spans="1:31">
      <c r="A261" s="20" t="str">
        <f t="shared" si="39"/>
        <v/>
      </c>
      <c r="B261" s="21"/>
      <c r="C261" s="20" t="str">
        <f>IF(B261="","",IF(AND(B261&gt;='01_Setup'!$B$7,B261&lt;='01_Setup'!$B$8),'01_Setup'!$B$6,"Outside selected year"))</f>
        <v/>
      </c>
      <c r="D261" s="20" t="str">
        <f>IF(B261="","",IF(B261&lt;'01_Setup'!$B$7,"",IF(B261&lt;=DATE('01_Setup'!$B$5,7,5),"Q1",IF(B261&lt;=DATE('01_Setup'!$B$5,10,5),"Q2",IF(B261&lt;=DATE('01_Setup'!$B$5+1,1,5),"Q3",IF(B261&lt;='01_Setup'!$B$8,"Q4",""))))))</f>
        <v/>
      </c>
      <c r="E261" s="22"/>
      <c r="F261" s="25"/>
      <c r="G261" s="25"/>
      <c r="H261" s="22"/>
      <c r="I261" s="22"/>
      <c r="J261" s="22"/>
      <c r="K261" s="22"/>
      <c r="L261" s="22"/>
      <c r="M261" s="17"/>
      <c r="N261" s="18"/>
      <c r="O261" s="19" t="str">
        <f t="shared" si="40"/>
        <v/>
      </c>
      <c r="P261" s="19" t="str">
        <f t="shared" si="41"/>
        <v/>
      </c>
      <c r="Q261" s="19" t="str">
        <f t="shared" si="42"/>
        <v/>
      </c>
      <c r="R261" s="19" t="str">
        <f t="shared" si="43"/>
        <v/>
      </c>
      <c r="S261" s="19" t="str">
        <f t="shared" si="44"/>
        <v/>
      </c>
      <c r="T261" s="19" t="str">
        <f t="shared" si="45"/>
        <v/>
      </c>
      <c r="U261" s="19" t="str">
        <f t="shared" si="46"/>
        <v/>
      </c>
      <c r="V261" s="19" t="str">
        <f t="shared" si="47"/>
        <v/>
      </c>
      <c r="W261" s="19" t="str">
        <f t="shared" si="48"/>
        <v/>
      </c>
      <c r="X261" s="17"/>
      <c r="Y261" s="23"/>
      <c r="Z261" s="23"/>
      <c r="AA261" s="26"/>
      <c r="AB261" s="24" t="str">
        <f>IF(B261="","",IF(OR(J261="Owner Funding",J261="Drawings",J261="Transfer",J261="Private"),IF(E261="","OK",IF(COUNTIF('01_Setup'!$B$23:$B$32,E261)=1,"OK","Unknown property")),IF(COUNTIF('01_Setup'!$B$23:$B$32,E261)=1,"OK","Unknown property")))</f>
        <v/>
      </c>
      <c r="AC261" s="24" t="str">
        <f t="shared" si="49"/>
        <v/>
      </c>
      <c r="AD261" s="24" t="str">
        <f t="shared" si="50"/>
        <v/>
      </c>
      <c r="AE261" s="24" t="str">
        <f t="shared" si="51"/>
        <v/>
      </c>
    </row>
    <row r="262" spans="1:31">
      <c r="A262" s="20" t="str">
        <f t="shared" si="39"/>
        <v/>
      </c>
      <c r="B262" s="21"/>
      <c r="C262" s="20" t="str">
        <f>IF(B262="","",IF(AND(B262&gt;='01_Setup'!$B$7,B262&lt;='01_Setup'!$B$8),'01_Setup'!$B$6,"Outside selected year"))</f>
        <v/>
      </c>
      <c r="D262" s="20" t="str">
        <f>IF(B262="","",IF(B262&lt;'01_Setup'!$B$7,"",IF(B262&lt;=DATE('01_Setup'!$B$5,7,5),"Q1",IF(B262&lt;=DATE('01_Setup'!$B$5,10,5),"Q2",IF(B262&lt;=DATE('01_Setup'!$B$5+1,1,5),"Q3",IF(B262&lt;='01_Setup'!$B$8,"Q4",""))))))</f>
        <v/>
      </c>
      <c r="E262" s="22"/>
      <c r="F262" s="25"/>
      <c r="G262" s="25"/>
      <c r="H262" s="22"/>
      <c r="I262" s="22"/>
      <c r="J262" s="22"/>
      <c r="K262" s="22"/>
      <c r="L262" s="22"/>
      <c r="M262" s="17"/>
      <c r="N262" s="18"/>
      <c r="O262" s="19" t="str">
        <f t="shared" si="40"/>
        <v/>
      </c>
      <c r="P262" s="19" t="str">
        <f t="shared" si="41"/>
        <v/>
      </c>
      <c r="Q262" s="19" t="str">
        <f t="shared" si="42"/>
        <v/>
      </c>
      <c r="R262" s="19" t="str">
        <f t="shared" si="43"/>
        <v/>
      </c>
      <c r="S262" s="19" t="str">
        <f t="shared" si="44"/>
        <v/>
      </c>
      <c r="T262" s="19" t="str">
        <f t="shared" si="45"/>
        <v/>
      </c>
      <c r="U262" s="19" t="str">
        <f t="shared" si="46"/>
        <v/>
      </c>
      <c r="V262" s="19" t="str">
        <f t="shared" si="47"/>
        <v/>
      </c>
      <c r="W262" s="19" t="str">
        <f t="shared" si="48"/>
        <v/>
      </c>
      <c r="X262" s="17"/>
      <c r="Y262" s="23"/>
      <c r="Z262" s="23"/>
      <c r="AA262" s="26"/>
      <c r="AB262" s="24" t="str">
        <f>IF(B262="","",IF(OR(J262="Owner Funding",J262="Drawings",J262="Transfer",J262="Private"),IF(E262="","OK",IF(COUNTIF('01_Setup'!$B$23:$B$32,E262)=1,"OK","Unknown property")),IF(COUNTIF('01_Setup'!$B$23:$B$32,E262)=1,"OK","Unknown property")))</f>
        <v/>
      </c>
      <c r="AC262" s="24" t="str">
        <f t="shared" si="49"/>
        <v/>
      </c>
      <c r="AD262" s="24" t="str">
        <f t="shared" si="50"/>
        <v/>
      </c>
      <c r="AE262" s="24" t="str">
        <f t="shared" si="51"/>
        <v/>
      </c>
    </row>
    <row r="263" spans="1:31">
      <c r="A263" s="20" t="str">
        <f t="shared" ref="A263:A326" si="52">IF(B263="","",TEXT(B263,"yyyymmdd")&amp;"-"&amp;TEXT(ROW()-6,"0000"))</f>
        <v/>
      </c>
      <c r="B263" s="21"/>
      <c r="C263" s="20" t="str">
        <f>IF(B263="","",IF(AND(B263&gt;='01_Setup'!$B$7,B263&lt;='01_Setup'!$B$8),'01_Setup'!$B$6,"Outside selected year"))</f>
        <v/>
      </c>
      <c r="D263" s="20" t="str">
        <f>IF(B263="","",IF(B263&lt;'01_Setup'!$B$7,"",IF(B263&lt;=DATE('01_Setup'!$B$5,7,5),"Q1",IF(B263&lt;=DATE('01_Setup'!$B$5,10,5),"Q2",IF(B263&lt;=DATE('01_Setup'!$B$5+1,1,5),"Q3",IF(B263&lt;='01_Setup'!$B$8,"Q4",""))))))</f>
        <v/>
      </c>
      <c r="E263" s="22"/>
      <c r="F263" s="25"/>
      <c r="G263" s="25"/>
      <c r="H263" s="22"/>
      <c r="I263" s="22"/>
      <c r="J263" s="22"/>
      <c r="K263" s="22"/>
      <c r="L263" s="22"/>
      <c r="M263" s="17"/>
      <c r="N263" s="18"/>
      <c r="O263" s="19" t="str">
        <f t="shared" ref="O263:O326" si="53">IF(B263="","",IF(J263="Income",M263,0))</f>
        <v/>
      </c>
      <c r="P263" s="19" t="str">
        <f t="shared" ref="P263:P326" si="54">IF(B263="","",IF(J263="Expense",M263*N263,0))</f>
        <v/>
      </c>
      <c r="Q263" s="19" t="str">
        <f t="shared" ref="Q263:Q326" si="55">IF(B263="","",IF(J263="Expense",M263*(1-N263),IF(J263="Private",M263,0)))</f>
        <v/>
      </c>
      <c r="R263" s="19" t="str">
        <f t="shared" ref="R263:R326" si="56">IF(B263="","",IF(J263="Finance Cost",M263,0))</f>
        <v/>
      </c>
      <c r="S263" s="19" t="str">
        <f t="shared" ref="S263:S326" si="57">IF(B263="","",IF(J263="Capital",M263,0))</f>
        <v/>
      </c>
      <c r="T263" s="19" t="str">
        <f t="shared" ref="T263:T326" si="58">IF(B263="","",IF(J263="Mortgage Principal",M263,0))</f>
        <v/>
      </c>
      <c r="U263" s="19" t="str">
        <f t="shared" ref="U263:U326" si="59">IF(B263="","",IF(J263="Deposit",M263,0))</f>
        <v/>
      </c>
      <c r="V263" s="19" t="str">
        <f t="shared" ref="V263:V326" si="60">IF(B263="","",IF(OR(J263="Owner Funding",J263="Drawings"),M263,0))</f>
        <v/>
      </c>
      <c r="W263" s="19" t="str">
        <f t="shared" ref="W263:W326" si="61">IF(B263="","",IF(J263="Transfer",M263,0))</f>
        <v/>
      </c>
      <c r="X263" s="17"/>
      <c r="Y263" s="23"/>
      <c r="Z263" s="23"/>
      <c r="AA263" s="26"/>
      <c r="AB263" s="24" t="str">
        <f>IF(B263="","",IF(OR(J263="Owner Funding",J263="Drawings",J263="Transfer",J263="Private"),IF(E263="","OK",IF(COUNTIF('01_Setup'!$B$23:$B$32,E263)=1,"OK","Unknown property")),IF(COUNTIF('01_Setup'!$B$23:$B$32,E263)=1,"OK","Unknown property")))</f>
        <v/>
      </c>
      <c r="AC263" s="24" t="str">
        <f t="shared" ref="AC263:AC326" si="62">IF(B263="","",IF(H263="","Missing document ref","OK"))</f>
        <v/>
      </c>
      <c r="AD263" s="24" t="str">
        <f t="shared" ref="AD263:AD326" si="63">IF(B263="","",IF(COUNTIFS($B$7:$B$756,B263,$E$7:$E$756,E263,$F$7:$F$756,F263,$M$7:$M$756,M263)&gt;1,"Possible duplicate","OK"))</f>
        <v/>
      </c>
      <c r="AE263" s="24" t="str">
        <f t="shared" ref="AE263:AE326" si="64">IF(B263="","",IF(AND(AB263="OK",AC263="OK",AD263="OK",Y263="Yes",Z263="Reviewed"),"Ready","Review"))</f>
        <v/>
      </c>
    </row>
    <row r="264" spans="1:31">
      <c r="A264" s="20" t="str">
        <f t="shared" si="52"/>
        <v/>
      </c>
      <c r="B264" s="21"/>
      <c r="C264" s="20" t="str">
        <f>IF(B264="","",IF(AND(B264&gt;='01_Setup'!$B$7,B264&lt;='01_Setup'!$B$8),'01_Setup'!$B$6,"Outside selected year"))</f>
        <v/>
      </c>
      <c r="D264" s="20" t="str">
        <f>IF(B264="","",IF(B264&lt;'01_Setup'!$B$7,"",IF(B264&lt;=DATE('01_Setup'!$B$5,7,5),"Q1",IF(B264&lt;=DATE('01_Setup'!$B$5,10,5),"Q2",IF(B264&lt;=DATE('01_Setup'!$B$5+1,1,5),"Q3",IF(B264&lt;='01_Setup'!$B$8,"Q4",""))))))</f>
        <v/>
      </c>
      <c r="E264" s="22"/>
      <c r="F264" s="25"/>
      <c r="G264" s="25"/>
      <c r="H264" s="22"/>
      <c r="I264" s="22"/>
      <c r="J264" s="22"/>
      <c r="K264" s="22"/>
      <c r="L264" s="22"/>
      <c r="M264" s="17"/>
      <c r="N264" s="18"/>
      <c r="O264" s="19" t="str">
        <f t="shared" si="53"/>
        <v/>
      </c>
      <c r="P264" s="19" t="str">
        <f t="shared" si="54"/>
        <v/>
      </c>
      <c r="Q264" s="19" t="str">
        <f t="shared" si="55"/>
        <v/>
      </c>
      <c r="R264" s="19" t="str">
        <f t="shared" si="56"/>
        <v/>
      </c>
      <c r="S264" s="19" t="str">
        <f t="shared" si="57"/>
        <v/>
      </c>
      <c r="T264" s="19" t="str">
        <f t="shared" si="58"/>
        <v/>
      </c>
      <c r="U264" s="19" t="str">
        <f t="shared" si="59"/>
        <v/>
      </c>
      <c r="V264" s="19" t="str">
        <f t="shared" si="60"/>
        <v/>
      </c>
      <c r="W264" s="19" t="str">
        <f t="shared" si="61"/>
        <v/>
      </c>
      <c r="X264" s="17"/>
      <c r="Y264" s="23"/>
      <c r="Z264" s="23"/>
      <c r="AA264" s="26"/>
      <c r="AB264" s="24" t="str">
        <f>IF(B264="","",IF(OR(J264="Owner Funding",J264="Drawings",J264="Transfer",J264="Private"),IF(E264="","OK",IF(COUNTIF('01_Setup'!$B$23:$B$32,E264)=1,"OK","Unknown property")),IF(COUNTIF('01_Setup'!$B$23:$B$32,E264)=1,"OK","Unknown property")))</f>
        <v/>
      </c>
      <c r="AC264" s="24" t="str">
        <f t="shared" si="62"/>
        <v/>
      </c>
      <c r="AD264" s="24" t="str">
        <f t="shared" si="63"/>
        <v/>
      </c>
      <c r="AE264" s="24" t="str">
        <f t="shared" si="64"/>
        <v/>
      </c>
    </row>
    <row r="265" spans="1:31">
      <c r="A265" s="20" t="str">
        <f t="shared" si="52"/>
        <v/>
      </c>
      <c r="B265" s="21"/>
      <c r="C265" s="20" t="str">
        <f>IF(B265="","",IF(AND(B265&gt;='01_Setup'!$B$7,B265&lt;='01_Setup'!$B$8),'01_Setup'!$B$6,"Outside selected year"))</f>
        <v/>
      </c>
      <c r="D265" s="20" t="str">
        <f>IF(B265="","",IF(B265&lt;'01_Setup'!$B$7,"",IF(B265&lt;=DATE('01_Setup'!$B$5,7,5),"Q1",IF(B265&lt;=DATE('01_Setup'!$B$5,10,5),"Q2",IF(B265&lt;=DATE('01_Setup'!$B$5+1,1,5),"Q3",IF(B265&lt;='01_Setup'!$B$8,"Q4",""))))))</f>
        <v/>
      </c>
      <c r="E265" s="22"/>
      <c r="F265" s="25"/>
      <c r="G265" s="25"/>
      <c r="H265" s="22"/>
      <c r="I265" s="22"/>
      <c r="J265" s="22"/>
      <c r="K265" s="22"/>
      <c r="L265" s="22"/>
      <c r="M265" s="17"/>
      <c r="N265" s="18"/>
      <c r="O265" s="19" t="str">
        <f t="shared" si="53"/>
        <v/>
      </c>
      <c r="P265" s="19" t="str">
        <f t="shared" si="54"/>
        <v/>
      </c>
      <c r="Q265" s="19" t="str">
        <f t="shared" si="55"/>
        <v/>
      </c>
      <c r="R265" s="19" t="str">
        <f t="shared" si="56"/>
        <v/>
      </c>
      <c r="S265" s="19" t="str">
        <f t="shared" si="57"/>
        <v/>
      </c>
      <c r="T265" s="19" t="str">
        <f t="shared" si="58"/>
        <v/>
      </c>
      <c r="U265" s="19" t="str">
        <f t="shared" si="59"/>
        <v/>
      </c>
      <c r="V265" s="19" t="str">
        <f t="shared" si="60"/>
        <v/>
      </c>
      <c r="W265" s="19" t="str">
        <f t="shared" si="61"/>
        <v/>
      </c>
      <c r="X265" s="17"/>
      <c r="Y265" s="23"/>
      <c r="Z265" s="23"/>
      <c r="AA265" s="26"/>
      <c r="AB265" s="24" t="str">
        <f>IF(B265="","",IF(OR(J265="Owner Funding",J265="Drawings",J265="Transfer",J265="Private"),IF(E265="","OK",IF(COUNTIF('01_Setup'!$B$23:$B$32,E265)=1,"OK","Unknown property")),IF(COUNTIF('01_Setup'!$B$23:$B$32,E265)=1,"OK","Unknown property")))</f>
        <v/>
      </c>
      <c r="AC265" s="24" t="str">
        <f t="shared" si="62"/>
        <v/>
      </c>
      <c r="AD265" s="24" t="str">
        <f t="shared" si="63"/>
        <v/>
      </c>
      <c r="AE265" s="24" t="str">
        <f t="shared" si="64"/>
        <v/>
      </c>
    </row>
    <row r="266" spans="1:31">
      <c r="A266" s="20" t="str">
        <f t="shared" si="52"/>
        <v/>
      </c>
      <c r="B266" s="21"/>
      <c r="C266" s="20" t="str">
        <f>IF(B266="","",IF(AND(B266&gt;='01_Setup'!$B$7,B266&lt;='01_Setup'!$B$8),'01_Setup'!$B$6,"Outside selected year"))</f>
        <v/>
      </c>
      <c r="D266" s="20" t="str">
        <f>IF(B266="","",IF(B266&lt;'01_Setup'!$B$7,"",IF(B266&lt;=DATE('01_Setup'!$B$5,7,5),"Q1",IF(B266&lt;=DATE('01_Setup'!$B$5,10,5),"Q2",IF(B266&lt;=DATE('01_Setup'!$B$5+1,1,5),"Q3",IF(B266&lt;='01_Setup'!$B$8,"Q4",""))))))</f>
        <v/>
      </c>
      <c r="E266" s="22"/>
      <c r="F266" s="25"/>
      <c r="G266" s="25"/>
      <c r="H266" s="22"/>
      <c r="I266" s="22"/>
      <c r="J266" s="22"/>
      <c r="K266" s="22"/>
      <c r="L266" s="22"/>
      <c r="M266" s="17"/>
      <c r="N266" s="18"/>
      <c r="O266" s="19" t="str">
        <f t="shared" si="53"/>
        <v/>
      </c>
      <c r="P266" s="19" t="str">
        <f t="shared" si="54"/>
        <v/>
      </c>
      <c r="Q266" s="19" t="str">
        <f t="shared" si="55"/>
        <v/>
      </c>
      <c r="R266" s="19" t="str">
        <f t="shared" si="56"/>
        <v/>
      </c>
      <c r="S266" s="19" t="str">
        <f t="shared" si="57"/>
        <v/>
      </c>
      <c r="T266" s="19" t="str">
        <f t="shared" si="58"/>
        <v/>
      </c>
      <c r="U266" s="19" t="str">
        <f t="shared" si="59"/>
        <v/>
      </c>
      <c r="V266" s="19" t="str">
        <f t="shared" si="60"/>
        <v/>
      </c>
      <c r="W266" s="19" t="str">
        <f t="shared" si="61"/>
        <v/>
      </c>
      <c r="X266" s="17"/>
      <c r="Y266" s="23"/>
      <c r="Z266" s="23"/>
      <c r="AA266" s="26"/>
      <c r="AB266" s="24" t="str">
        <f>IF(B266="","",IF(OR(J266="Owner Funding",J266="Drawings",J266="Transfer",J266="Private"),IF(E266="","OK",IF(COUNTIF('01_Setup'!$B$23:$B$32,E266)=1,"OK","Unknown property")),IF(COUNTIF('01_Setup'!$B$23:$B$32,E266)=1,"OK","Unknown property")))</f>
        <v/>
      </c>
      <c r="AC266" s="24" t="str">
        <f t="shared" si="62"/>
        <v/>
      </c>
      <c r="AD266" s="24" t="str">
        <f t="shared" si="63"/>
        <v/>
      </c>
      <c r="AE266" s="24" t="str">
        <f t="shared" si="64"/>
        <v/>
      </c>
    </row>
    <row r="267" spans="1:31">
      <c r="A267" s="20" t="str">
        <f t="shared" si="52"/>
        <v/>
      </c>
      <c r="B267" s="21"/>
      <c r="C267" s="20" t="str">
        <f>IF(B267="","",IF(AND(B267&gt;='01_Setup'!$B$7,B267&lt;='01_Setup'!$B$8),'01_Setup'!$B$6,"Outside selected year"))</f>
        <v/>
      </c>
      <c r="D267" s="20" t="str">
        <f>IF(B267="","",IF(B267&lt;'01_Setup'!$B$7,"",IF(B267&lt;=DATE('01_Setup'!$B$5,7,5),"Q1",IF(B267&lt;=DATE('01_Setup'!$B$5,10,5),"Q2",IF(B267&lt;=DATE('01_Setup'!$B$5+1,1,5),"Q3",IF(B267&lt;='01_Setup'!$B$8,"Q4",""))))))</f>
        <v/>
      </c>
      <c r="E267" s="22"/>
      <c r="F267" s="25"/>
      <c r="G267" s="25"/>
      <c r="H267" s="22"/>
      <c r="I267" s="22"/>
      <c r="J267" s="22"/>
      <c r="K267" s="22"/>
      <c r="L267" s="22"/>
      <c r="M267" s="17"/>
      <c r="N267" s="18"/>
      <c r="O267" s="19" t="str">
        <f t="shared" si="53"/>
        <v/>
      </c>
      <c r="P267" s="19" t="str">
        <f t="shared" si="54"/>
        <v/>
      </c>
      <c r="Q267" s="19" t="str">
        <f t="shared" si="55"/>
        <v/>
      </c>
      <c r="R267" s="19" t="str">
        <f t="shared" si="56"/>
        <v/>
      </c>
      <c r="S267" s="19" t="str">
        <f t="shared" si="57"/>
        <v/>
      </c>
      <c r="T267" s="19" t="str">
        <f t="shared" si="58"/>
        <v/>
      </c>
      <c r="U267" s="19" t="str">
        <f t="shared" si="59"/>
        <v/>
      </c>
      <c r="V267" s="19" t="str">
        <f t="shared" si="60"/>
        <v/>
      </c>
      <c r="W267" s="19" t="str">
        <f t="shared" si="61"/>
        <v/>
      </c>
      <c r="X267" s="17"/>
      <c r="Y267" s="23"/>
      <c r="Z267" s="23"/>
      <c r="AA267" s="26"/>
      <c r="AB267" s="24" t="str">
        <f>IF(B267="","",IF(OR(J267="Owner Funding",J267="Drawings",J267="Transfer",J267="Private"),IF(E267="","OK",IF(COUNTIF('01_Setup'!$B$23:$B$32,E267)=1,"OK","Unknown property")),IF(COUNTIF('01_Setup'!$B$23:$B$32,E267)=1,"OK","Unknown property")))</f>
        <v/>
      </c>
      <c r="AC267" s="24" t="str">
        <f t="shared" si="62"/>
        <v/>
      </c>
      <c r="AD267" s="24" t="str">
        <f t="shared" si="63"/>
        <v/>
      </c>
      <c r="AE267" s="24" t="str">
        <f t="shared" si="64"/>
        <v/>
      </c>
    </row>
    <row r="268" spans="1:31">
      <c r="A268" s="20" t="str">
        <f t="shared" si="52"/>
        <v/>
      </c>
      <c r="B268" s="21"/>
      <c r="C268" s="20" t="str">
        <f>IF(B268="","",IF(AND(B268&gt;='01_Setup'!$B$7,B268&lt;='01_Setup'!$B$8),'01_Setup'!$B$6,"Outside selected year"))</f>
        <v/>
      </c>
      <c r="D268" s="20" t="str">
        <f>IF(B268="","",IF(B268&lt;'01_Setup'!$B$7,"",IF(B268&lt;=DATE('01_Setup'!$B$5,7,5),"Q1",IF(B268&lt;=DATE('01_Setup'!$B$5,10,5),"Q2",IF(B268&lt;=DATE('01_Setup'!$B$5+1,1,5),"Q3",IF(B268&lt;='01_Setup'!$B$8,"Q4",""))))))</f>
        <v/>
      </c>
      <c r="E268" s="22"/>
      <c r="F268" s="25"/>
      <c r="G268" s="25"/>
      <c r="H268" s="22"/>
      <c r="I268" s="22"/>
      <c r="J268" s="22"/>
      <c r="K268" s="22"/>
      <c r="L268" s="22"/>
      <c r="M268" s="17"/>
      <c r="N268" s="18"/>
      <c r="O268" s="19" t="str">
        <f t="shared" si="53"/>
        <v/>
      </c>
      <c r="P268" s="19" t="str">
        <f t="shared" si="54"/>
        <v/>
      </c>
      <c r="Q268" s="19" t="str">
        <f t="shared" si="55"/>
        <v/>
      </c>
      <c r="R268" s="19" t="str">
        <f t="shared" si="56"/>
        <v/>
      </c>
      <c r="S268" s="19" t="str">
        <f t="shared" si="57"/>
        <v/>
      </c>
      <c r="T268" s="19" t="str">
        <f t="shared" si="58"/>
        <v/>
      </c>
      <c r="U268" s="19" t="str">
        <f t="shared" si="59"/>
        <v/>
      </c>
      <c r="V268" s="19" t="str">
        <f t="shared" si="60"/>
        <v/>
      </c>
      <c r="W268" s="19" t="str">
        <f t="shared" si="61"/>
        <v/>
      </c>
      <c r="X268" s="17"/>
      <c r="Y268" s="23"/>
      <c r="Z268" s="23"/>
      <c r="AA268" s="26"/>
      <c r="AB268" s="24" t="str">
        <f>IF(B268="","",IF(OR(J268="Owner Funding",J268="Drawings",J268="Transfer",J268="Private"),IF(E268="","OK",IF(COUNTIF('01_Setup'!$B$23:$B$32,E268)=1,"OK","Unknown property")),IF(COUNTIF('01_Setup'!$B$23:$B$32,E268)=1,"OK","Unknown property")))</f>
        <v/>
      </c>
      <c r="AC268" s="24" t="str">
        <f t="shared" si="62"/>
        <v/>
      </c>
      <c r="AD268" s="24" t="str">
        <f t="shared" si="63"/>
        <v/>
      </c>
      <c r="AE268" s="24" t="str">
        <f t="shared" si="64"/>
        <v/>
      </c>
    </row>
    <row r="269" spans="1:31">
      <c r="A269" s="20" t="str">
        <f t="shared" si="52"/>
        <v/>
      </c>
      <c r="B269" s="21"/>
      <c r="C269" s="20" t="str">
        <f>IF(B269="","",IF(AND(B269&gt;='01_Setup'!$B$7,B269&lt;='01_Setup'!$B$8),'01_Setup'!$B$6,"Outside selected year"))</f>
        <v/>
      </c>
      <c r="D269" s="20" t="str">
        <f>IF(B269="","",IF(B269&lt;'01_Setup'!$B$7,"",IF(B269&lt;=DATE('01_Setup'!$B$5,7,5),"Q1",IF(B269&lt;=DATE('01_Setup'!$B$5,10,5),"Q2",IF(B269&lt;=DATE('01_Setup'!$B$5+1,1,5),"Q3",IF(B269&lt;='01_Setup'!$B$8,"Q4",""))))))</f>
        <v/>
      </c>
      <c r="E269" s="22"/>
      <c r="F269" s="25"/>
      <c r="G269" s="25"/>
      <c r="H269" s="22"/>
      <c r="I269" s="22"/>
      <c r="J269" s="22"/>
      <c r="K269" s="22"/>
      <c r="L269" s="22"/>
      <c r="M269" s="17"/>
      <c r="N269" s="18"/>
      <c r="O269" s="19" t="str">
        <f t="shared" si="53"/>
        <v/>
      </c>
      <c r="P269" s="19" t="str">
        <f t="shared" si="54"/>
        <v/>
      </c>
      <c r="Q269" s="19" t="str">
        <f t="shared" si="55"/>
        <v/>
      </c>
      <c r="R269" s="19" t="str">
        <f t="shared" si="56"/>
        <v/>
      </c>
      <c r="S269" s="19" t="str">
        <f t="shared" si="57"/>
        <v/>
      </c>
      <c r="T269" s="19" t="str">
        <f t="shared" si="58"/>
        <v/>
      </c>
      <c r="U269" s="19" t="str">
        <f t="shared" si="59"/>
        <v/>
      </c>
      <c r="V269" s="19" t="str">
        <f t="shared" si="60"/>
        <v/>
      </c>
      <c r="W269" s="19" t="str">
        <f t="shared" si="61"/>
        <v/>
      </c>
      <c r="X269" s="17"/>
      <c r="Y269" s="23"/>
      <c r="Z269" s="23"/>
      <c r="AA269" s="26"/>
      <c r="AB269" s="24" t="str">
        <f>IF(B269="","",IF(OR(J269="Owner Funding",J269="Drawings",J269="Transfer",J269="Private"),IF(E269="","OK",IF(COUNTIF('01_Setup'!$B$23:$B$32,E269)=1,"OK","Unknown property")),IF(COUNTIF('01_Setup'!$B$23:$B$32,E269)=1,"OK","Unknown property")))</f>
        <v/>
      </c>
      <c r="AC269" s="24" t="str">
        <f t="shared" si="62"/>
        <v/>
      </c>
      <c r="AD269" s="24" t="str">
        <f t="shared" si="63"/>
        <v/>
      </c>
      <c r="AE269" s="24" t="str">
        <f t="shared" si="64"/>
        <v/>
      </c>
    </row>
    <row r="270" spans="1:31">
      <c r="A270" s="20" t="str">
        <f t="shared" si="52"/>
        <v/>
      </c>
      <c r="B270" s="21"/>
      <c r="C270" s="20" t="str">
        <f>IF(B270="","",IF(AND(B270&gt;='01_Setup'!$B$7,B270&lt;='01_Setup'!$B$8),'01_Setup'!$B$6,"Outside selected year"))</f>
        <v/>
      </c>
      <c r="D270" s="20" t="str">
        <f>IF(B270="","",IF(B270&lt;'01_Setup'!$B$7,"",IF(B270&lt;=DATE('01_Setup'!$B$5,7,5),"Q1",IF(B270&lt;=DATE('01_Setup'!$B$5,10,5),"Q2",IF(B270&lt;=DATE('01_Setup'!$B$5+1,1,5),"Q3",IF(B270&lt;='01_Setup'!$B$8,"Q4",""))))))</f>
        <v/>
      </c>
      <c r="E270" s="22"/>
      <c r="F270" s="25"/>
      <c r="G270" s="25"/>
      <c r="H270" s="22"/>
      <c r="I270" s="22"/>
      <c r="J270" s="22"/>
      <c r="K270" s="22"/>
      <c r="L270" s="22"/>
      <c r="M270" s="17"/>
      <c r="N270" s="18"/>
      <c r="O270" s="19" t="str">
        <f t="shared" si="53"/>
        <v/>
      </c>
      <c r="P270" s="19" t="str">
        <f t="shared" si="54"/>
        <v/>
      </c>
      <c r="Q270" s="19" t="str">
        <f t="shared" si="55"/>
        <v/>
      </c>
      <c r="R270" s="19" t="str">
        <f t="shared" si="56"/>
        <v/>
      </c>
      <c r="S270" s="19" t="str">
        <f t="shared" si="57"/>
        <v/>
      </c>
      <c r="T270" s="19" t="str">
        <f t="shared" si="58"/>
        <v/>
      </c>
      <c r="U270" s="19" t="str">
        <f t="shared" si="59"/>
        <v/>
      </c>
      <c r="V270" s="19" t="str">
        <f t="shared" si="60"/>
        <v/>
      </c>
      <c r="W270" s="19" t="str">
        <f t="shared" si="61"/>
        <v/>
      </c>
      <c r="X270" s="17"/>
      <c r="Y270" s="23"/>
      <c r="Z270" s="23"/>
      <c r="AA270" s="26"/>
      <c r="AB270" s="24" t="str">
        <f>IF(B270="","",IF(OR(J270="Owner Funding",J270="Drawings",J270="Transfer",J270="Private"),IF(E270="","OK",IF(COUNTIF('01_Setup'!$B$23:$B$32,E270)=1,"OK","Unknown property")),IF(COUNTIF('01_Setup'!$B$23:$B$32,E270)=1,"OK","Unknown property")))</f>
        <v/>
      </c>
      <c r="AC270" s="24" t="str">
        <f t="shared" si="62"/>
        <v/>
      </c>
      <c r="AD270" s="24" t="str">
        <f t="shared" si="63"/>
        <v/>
      </c>
      <c r="AE270" s="24" t="str">
        <f t="shared" si="64"/>
        <v/>
      </c>
    </row>
    <row r="271" spans="1:31">
      <c r="A271" s="20" t="str">
        <f t="shared" si="52"/>
        <v/>
      </c>
      <c r="B271" s="21"/>
      <c r="C271" s="20" t="str">
        <f>IF(B271="","",IF(AND(B271&gt;='01_Setup'!$B$7,B271&lt;='01_Setup'!$B$8),'01_Setup'!$B$6,"Outside selected year"))</f>
        <v/>
      </c>
      <c r="D271" s="20" t="str">
        <f>IF(B271="","",IF(B271&lt;'01_Setup'!$B$7,"",IF(B271&lt;=DATE('01_Setup'!$B$5,7,5),"Q1",IF(B271&lt;=DATE('01_Setup'!$B$5,10,5),"Q2",IF(B271&lt;=DATE('01_Setup'!$B$5+1,1,5),"Q3",IF(B271&lt;='01_Setup'!$B$8,"Q4",""))))))</f>
        <v/>
      </c>
      <c r="E271" s="22"/>
      <c r="F271" s="25"/>
      <c r="G271" s="25"/>
      <c r="H271" s="22"/>
      <c r="I271" s="22"/>
      <c r="J271" s="22"/>
      <c r="K271" s="22"/>
      <c r="L271" s="22"/>
      <c r="M271" s="17"/>
      <c r="N271" s="18"/>
      <c r="O271" s="19" t="str">
        <f t="shared" si="53"/>
        <v/>
      </c>
      <c r="P271" s="19" t="str">
        <f t="shared" si="54"/>
        <v/>
      </c>
      <c r="Q271" s="19" t="str">
        <f t="shared" si="55"/>
        <v/>
      </c>
      <c r="R271" s="19" t="str">
        <f t="shared" si="56"/>
        <v/>
      </c>
      <c r="S271" s="19" t="str">
        <f t="shared" si="57"/>
        <v/>
      </c>
      <c r="T271" s="19" t="str">
        <f t="shared" si="58"/>
        <v/>
      </c>
      <c r="U271" s="19" t="str">
        <f t="shared" si="59"/>
        <v/>
      </c>
      <c r="V271" s="19" t="str">
        <f t="shared" si="60"/>
        <v/>
      </c>
      <c r="W271" s="19" t="str">
        <f t="shared" si="61"/>
        <v/>
      </c>
      <c r="X271" s="17"/>
      <c r="Y271" s="23"/>
      <c r="Z271" s="23"/>
      <c r="AA271" s="26"/>
      <c r="AB271" s="24" t="str">
        <f>IF(B271="","",IF(OR(J271="Owner Funding",J271="Drawings",J271="Transfer",J271="Private"),IF(E271="","OK",IF(COUNTIF('01_Setup'!$B$23:$B$32,E271)=1,"OK","Unknown property")),IF(COUNTIF('01_Setup'!$B$23:$B$32,E271)=1,"OK","Unknown property")))</f>
        <v/>
      </c>
      <c r="AC271" s="24" t="str">
        <f t="shared" si="62"/>
        <v/>
      </c>
      <c r="AD271" s="24" t="str">
        <f t="shared" si="63"/>
        <v/>
      </c>
      <c r="AE271" s="24" t="str">
        <f t="shared" si="64"/>
        <v/>
      </c>
    </row>
    <row r="272" spans="1:31">
      <c r="A272" s="20" t="str">
        <f t="shared" si="52"/>
        <v/>
      </c>
      <c r="B272" s="21"/>
      <c r="C272" s="20" t="str">
        <f>IF(B272="","",IF(AND(B272&gt;='01_Setup'!$B$7,B272&lt;='01_Setup'!$B$8),'01_Setup'!$B$6,"Outside selected year"))</f>
        <v/>
      </c>
      <c r="D272" s="20" t="str">
        <f>IF(B272="","",IF(B272&lt;'01_Setup'!$B$7,"",IF(B272&lt;=DATE('01_Setup'!$B$5,7,5),"Q1",IF(B272&lt;=DATE('01_Setup'!$B$5,10,5),"Q2",IF(B272&lt;=DATE('01_Setup'!$B$5+1,1,5),"Q3",IF(B272&lt;='01_Setup'!$B$8,"Q4",""))))))</f>
        <v/>
      </c>
      <c r="E272" s="22"/>
      <c r="F272" s="25"/>
      <c r="G272" s="25"/>
      <c r="H272" s="22"/>
      <c r="I272" s="22"/>
      <c r="J272" s="22"/>
      <c r="K272" s="22"/>
      <c r="L272" s="22"/>
      <c r="M272" s="17"/>
      <c r="N272" s="18"/>
      <c r="O272" s="19" t="str">
        <f t="shared" si="53"/>
        <v/>
      </c>
      <c r="P272" s="19" t="str">
        <f t="shared" si="54"/>
        <v/>
      </c>
      <c r="Q272" s="19" t="str">
        <f t="shared" si="55"/>
        <v/>
      </c>
      <c r="R272" s="19" t="str">
        <f t="shared" si="56"/>
        <v/>
      </c>
      <c r="S272" s="19" t="str">
        <f t="shared" si="57"/>
        <v/>
      </c>
      <c r="T272" s="19" t="str">
        <f t="shared" si="58"/>
        <v/>
      </c>
      <c r="U272" s="19" t="str">
        <f t="shared" si="59"/>
        <v/>
      </c>
      <c r="V272" s="19" t="str">
        <f t="shared" si="60"/>
        <v/>
      </c>
      <c r="W272" s="19" t="str">
        <f t="shared" si="61"/>
        <v/>
      </c>
      <c r="X272" s="17"/>
      <c r="Y272" s="23"/>
      <c r="Z272" s="23"/>
      <c r="AA272" s="26"/>
      <c r="AB272" s="24" t="str">
        <f>IF(B272="","",IF(OR(J272="Owner Funding",J272="Drawings",J272="Transfer",J272="Private"),IF(E272="","OK",IF(COUNTIF('01_Setup'!$B$23:$B$32,E272)=1,"OK","Unknown property")),IF(COUNTIF('01_Setup'!$B$23:$B$32,E272)=1,"OK","Unknown property")))</f>
        <v/>
      </c>
      <c r="AC272" s="24" t="str">
        <f t="shared" si="62"/>
        <v/>
      </c>
      <c r="AD272" s="24" t="str">
        <f t="shared" si="63"/>
        <v/>
      </c>
      <c r="AE272" s="24" t="str">
        <f t="shared" si="64"/>
        <v/>
      </c>
    </row>
    <row r="273" spans="1:31">
      <c r="A273" s="20" t="str">
        <f t="shared" si="52"/>
        <v/>
      </c>
      <c r="B273" s="21"/>
      <c r="C273" s="20" t="str">
        <f>IF(B273="","",IF(AND(B273&gt;='01_Setup'!$B$7,B273&lt;='01_Setup'!$B$8),'01_Setup'!$B$6,"Outside selected year"))</f>
        <v/>
      </c>
      <c r="D273" s="20" t="str">
        <f>IF(B273="","",IF(B273&lt;'01_Setup'!$B$7,"",IF(B273&lt;=DATE('01_Setup'!$B$5,7,5),"Q1",IF(B273&lt;=DATE('01_Setup'!$B$5,10,5),"Q2",IF(B273&lt;=DATE('01_Setup'!$B$5+1,1,5),"Q3",IF(B273&lt;='01_Setup'!$B$8,"Q4",""))))))</f>
        <v/>
      </c>
      <c r="E273" s="22"/>
      <c r="F273" s="25"/>
      <c r="G273" s="25"/>
      <c r="H273" s="22"/>
      <c r="I273" s="22"/>
      <c r="J273" s="22"/>
      <c r="K273" s="22"/>
      <c r="L273" s="22"/>
      <c r="M273" s="17"/>
      <c r="N273" s="18"/>
      <c r="O273" s="19" t="str">
        <f t="shared" si="53"/>
        <v/>
      </c>
      <c r="P273" s="19" t="str">
        <f t="shared" si="54"/>
        <v/>
      </c>
      <c r="Q273" s="19" t="str">
        <f t="shared" si="55"/>
        <v/>
      </c>
      <c r="R273" s="19" t="str">
        <f t="shared" si="56"/>
        <v/>
      </c>
      <c r="S273" s="19" t="str">
        <f t="shared" si="57"/>
        <v/>
      </c>
      <c r="T273" s="19" t="str">
        <f t="shared" si="58"/>
        <v/>
      </c>
      <c r="U273" s="19" t="str">
        <f t="shared" si="59"/>
        <v/>
      </c>
      <c r="V273" s="19" t="str">
        <f t="shared" si="60"/>
        <v/>
      </c>
      <c r="W273" s="19" t="str">
        <f t="shared" si="61"/>
        <v/>
      </c>
      <c r="X273" s="17"/>
      <c r="Y273" s="23"/>
      <c r="Z273" s="23"/>
      <c r="AA273" s="26"/>
      <c r="AB273" s="24" t="str">
        <f>IF(B273="","",IF(OR(J273="Owner Funding",J273="Drawings",J273="Transfer",J273="Private"),IF(E273="","OK",IF(COUNTIF('01_Setup'!$B$23:$B$32,E273)=1,"OK","Unknown property")),IF(COUNTIF('01_Setup'!$B$23:$B$32,E273)=1,"OK","Unknown property")))</f>
        <v/>
      </c>
      <c r="AC273" s="24" t="str">
        <f t="shared" si="62"/>
        <v/>
      </c>
      <c r="AD273" s="24" t="str">
        <f t="shared" si="63"/>
        <v/>
      </c>
      <c r="AE273" s="24" t="str">
        <f t="shared" si="64"/>
        <v/>
      </c>
    </row>
    <row r="274" spans="1:31">
      <c r="A274" s="20" t="str">
        <f t="shared" si="52"/>
        <v/>
      </c>
      <c r="B274" s="21"/>
      <c r="C274" s="20" t="str">
        <f>IF(B274="","",IF(AND(B274&gt;='01_Setup'!$B$7,B274&lt;='01_Setup'!$B$8),'01_Setup'!$B$6,"Outside selected year"))</f>
        <v/>
      </c>
      <c r="D274" s="20" t="str">
        <f>IF(B274="","",IF(B274&lt;'01_Setup'!$B$7,"",IF(B274&lt;=DATE('01_Setup'!$B$5,7,5),"Q1",IF(B274&lt;=DATE('01_Setup'!$B$5,10,5),"Q2",IF(B274&lt;=DATE('01_Setup'!$B$5+1,1,5),"Q3",IF(B274&lt;='01_Setup'!$B$8,"Q4",""))))))</f>
        <v/>
      </c>
      <c r="E274" s="22"/>
      <c r="F274" s="25"/>
      <c r="G274" s="25"/>
      <c r="H274" s="22"/>
      <c r="I274" s="22"/>
      <c r="J274" s="22"/>
      <c r="K274" s="22"/>
      <c r="L274" s="22"/>
      <c r="M274" s="17"/>
      <c r="N274" s="18"/>
      <c r="O274" s="19" t="str">
        <f t="shared" si="53"/>
        <v/>
      </c>
      <c r="P274" s="19" t="str">
        <f t="shared" si="54"/>
        <v/>
      </c>
      <c r="Q274" s="19" t="str">
        <f t="shared" si="55"/>
        <v/>
      </c>
      <c r="R274" s="19" t="str">
        <f t="shared" si="56"/>
        <v/>
      </c>
      <c r="S274" s="19" t="str">
        <f t="shared" si="57"/>
        <v/>
      </c>
      <c r="T274" s="19" t="str">
        <f t="shared" si="58"/>
        <v/>
      </c>
      <c r="U274" s="19" t="str">
        <f t="shared" si="59"/>
        <v/>
      </c>
      <c r="V274" s="19" t="str">
        <f t="shared" si="60"/>
        <v/>
      </c>
      <c r="W274" s="19" t="str">
        <f t="shared" si="61"/>
        <v/>
      </c>
      <c r="X274" s="17"/>
      <c r="Y274" s="23"/>
      <c r="Z274" s="23"/>
      <c r="AA274" s="26"/>
      <c r="AB274" s="24" t="str">
        <f>IF(B274="","",IF(OR(J274="Owner Funding",J274="Drawings",J274="Transfer",J274="Private"),IF(E274="","OK",IF(COUNTIF('01_Setup'!$B$23:$B$32,E274)=1,"OK","Unknown property")),IF(COUNTIF('01_Setup'!$B$23:$B$32,E274)=1,"OK","Unknown property")))</f>
        <v/>
      </c>
      <c r="AC274" s="24" t="str">
        <f t="shared" si="62"/>
        <v/>
      </c>
      <c r="AD274" s="24" t="str">
        <f t="shared" si="63"/>
        <v/>
      </c>
      <c r="AE274" s="24" t="str">
        <f t="shared" si="64"/>
        <v/>
      </c>
    </row>
    <row r="275" spans="1:31">
      <c r="A275" s="20" t="str">
        <f t="shared" si="52"/>
        <v/>
      </c>
      <c r="B275" s="21"/>
      <c r="C275" s="20" t="str">
        <f>IF(B275="","",IF(AND(B275&gt;='01_Setup'!$B$7,B275&lt;='01_Setup'!$B$8),'01_Setup'!$B$6,"Outside selected year"))</f>
        <v/>
      </c>
      <c r="D275" s="20" t="str">
        <f>IF(B275="","",IF(B275&lt;'01_Setup'!$B$7,"",IF(B275&lt;=DATE('01_Setup'!$B$5,7,5),"Q1",IF(B275&lt;=DATE('01_Setup'!$B$5,10,5),"Q2",IF(B275&lt;=DATE('01_Setup'!$B$5+1,1,5),"Q3",IF(B275&lt;='01_Setup'!$B$8,"Q4",""))))))</f>
        <v/>
      </c>
      <c r="E275" s="22"/>
      <c r="F275" s="25"/>
      <c r="G275" s="25"/>
      <c r="H275" s="22"/>
      <c r="I275" s="22"/>
      <c r="J275" s="22"/>
      <c r="K275" s="22"/>
      <c r="L275" s="22"/>
      <c r="M275" s="17"/>
      <c r="N275" s="18"/>
      <c r="O275" s="19" t="str">
        <f t="shared" si="53"/>
        <v/>
      </c>
      <c r="P275" s="19" t="str">
        <f t="shared" si="54"/>
        <v/>
      </c>
      <c r="Q275" s="19" t="str">
        <f t="shared" si="55"/>
        <v/>
      </c>
      <c r="R275" s="19" t="str">
        <f t="shared" si="56"/>
        <v/>
      </c>
      <c r="S275" s="19" t="str">
        <f t="shared" si="57"/>
        <v/>
      </c>
      <c r="T275" s="19" t="str">
        <f t="shared" si="58"/>
        <v/>
      </c>
      <c r="U275" s="19" t="str">
        <f t="shared" si="59"/>
        <v/>
      </c>
      <c r="V275" s="19" t="str">
        <f t="shared" si="60"/>
        <v/>
      </c>
      <c r="W275" s="19" t="str">
        <f t="shared" si="61"/>
        <v/>
      </c>
      <c r="X275" s="17"/>
      <c r="Y275" s="23"/>
      <c r="Z275" s="23"/>
      <c r="AA275" s="26"/>
      <c r="AB275" s="24" t="str">
        <f>IF(B275="","",IF(OR(J275="Owner Funding",J275="Drawings",J275="Transfer",J275="Private"),IF(E275="","OK",IF(COUNTIF('01_Setup'!$B$23:$B$32,E275)=1,"OK","Unknown property")),IF(COUNTIF('01_Setup'!$B$23:$B$32,E275)=1,"OK","Unknown property")))</f>
        <v/>
      </c>
      <c r="AC275" s="24" t="str">
        <f t="shared" si="62"/>
        <v/>
      </c>
      <c r="AD275" s="24" t="str">
        <f t="shared" si="63"/>
        <v/>
      </c>
      <c r="AE275" s="24" t="str">
        <f t="shared" si="64"/>
        <v/>
      </c>
    </row>
    <row r="276" spans="1:31">
      <c r="A276" s="20" t="str">
        <f t="shared" si="52"/>
        <v/>
      </c>
      <c r="B276" s="21"/>
      <c r="C276" s="20" t="str">
        <f>IF(B276="","",IF(AND(B276&gt;='01_Setup'!$B$7,B276&lt;='01_Setup'!$B$8),'01_Setup'!$B$6,"Outside selected year"))</f>
        <v/>
      </c>
      <c r="D276" s="20" t="str">
        <f>IF(B276="","",IF(B276&lt;'01_Setup'!$B$7,"",IF(B276&lt;=DATE('01_Setup'!$B$5,7,5),"Q1",IF(B276&lt;=DATE('01_Setup'!$B$5,10,5),"Q2",IF(B276&lt;=DATE('01_Setup'!$B$5+1,1,5),"Q3",IF(B276&lt;='01_Setup'!$B$8,"Q4",""))))))</f>
        <v/>
      </c>
      <c r="E276" s="22"/>
      <c r="F276" s="25"/>
      <c r="G276" s="25"/>
      <c r="H276" s="22"/>
      <c r="I276" s="22"/>
      <c r="J276" s="22"/>
      <c r="K276" s="22"/>
      <c r="L276" s="22"/>
      <c r="M276" s="17"/>
      <c r="N276" s="18"/>
      <c r="O276" s="19" t="str">
        <f t="shared" si="53"/>
        <v/>
      </c>
      <c r="P276" s="19" t="str">
        <f t="shared" si="54"/>
        <v/>
      </c>
      <c r="Q276" s="19" t="str">
        <f t="shared" si="55"/>
        <v/>
      </c>
      <c r="R276" s="19" t="str">
        <f t="shared" si="56"/>
        <v/>
      </c>
      <c r="S276" s="19" t="str">
        <f t="shared" si="57"/>
        <v/>
      </c>
      <c r="T276" s="19" t="str">
        <f t="shared" si="58"/>
        <v/>
      </c>
      <c r="U276" s="19" t="str">
        <f t="shared" si="59"/>
        <v/>
      </c>
      <c r="V276" s="19" t="str">
        <f t="shared" si="60"/>
        <v/>
      </c>
      <c r="W276" s="19" t="str">
        <f t="shared" si="61"/>
        <v/>
      </c>
      <c r="X276" s="17"/>
      <c r="Y276" s="23"/>
      <c r="Z276" s="23"/>
      <c r="AA276" s="26"/>
      <c r="AB276" s="24" t="str">
        <f>IF(B276="","",IF(OR(J276="Owner Funding",J276="Drawings",J276="Transfer",J276="Private"),IF(E276="","OK",IF(COUNTIF('01_Setup'!$B$23:$B$32,E276)=1,"OK","Unknown property")),IF(COUNTIF('01_Setup'!$B$23:$B$32,E276)=1,"OK","Unknown property")))</f>
        <v/>
      </c>
      <c r="AC276" s="24" t="str">
        <f t="shared" si="62"/>
        <v/>
      </c>
      <c r="AD276" s="24" t="str">
        <f t="shared" si="63"/>
        <v/>
      </c>
      <c r="AE276" s="24" t="str">
        <f t="shared" si="64"/>
        <v/>
      </c>
    </row>
    <row r="277" spans="1:31">
      <c r="A277" s="20" t="str">
        <f t="shared" si="52"/>
        <v/>
      </c>
      <c r="B277" s="21"/>
      <c r="C277" s="20" t="str">
        <f>IF(B277="","",IF(AND(B277&gt;='01_Setup'!$B$7,B277&lt;='01_Setup'!$B$8),'01_Setup'!$B$6,"Outside selected year"))</f>
        <v/>
      </c>
      <c r="D277" s="20" t="str">
        <f>IF(B277="","",IF(B277&lt;'01_Setup'!$B$7,"",IF(B277&lt;=DATE('01_Setup'!$B$5,7,5),"Q1",IF(B277&lt;=DATE('01_Setup'!$B$5,10,5),"Q2",IF(B277&lt;=DATE('01_Setup'!$B$5+1,1,5),"Q3",IF(B277&lt;='01_Setup'!$B$8,"Q4",""))))))</f>
        <v/>
      </c>
      <c r="E277" s="22"/>
      <c r="F277" s="25"/>
      <c r="G277" s="25"/>
      <c r="H277" s="22"/>
      <c r="I277" s="22"/>
      <c r="J277" s="22"/>
      <c r="K277" s="22"/>
      <c r="L277" s="22"/>
      <c r="M277" s="17"/>
      <c r="N277" s="18"/>
      <c r="O277" s="19" t="str">
        <f t="shared" si="53"/>
        <v/>
      </c>
      <c r="P277" s="19" t="str">
        <f t="shared" si="54"/>
        <v/>
      </c>
      <c r="Q277" s="19" t="str">
        <f t="shared" si="55"/>
        <v/>
      </c>
      <c r="R277" s="19" t="str">
        <f t="shared" si="56"/>
        <v/>
      </c>
      <c r="S277" s="19" t="str">
        <f t="shared" si="57"/>
        <v/>
      </c>
      <c r="T277" s="19" t="str">
        <f t="shared" si="58"/>
        <v/>
      </c>
      <c r="U277" s="19" t="str">
        <f t="shared" si="59"/>
        <v/>
      </c>
      <c r="V277" s="19" t="str">
        <f t="shared" si="60"/>
        <v/>
      </c>
      <c r="W277" s="19" t="str">
        <f t="shared" si="61"/>
        <v/>
      </c>
      <c r="X277" s="17"/>
      <c r="Y277" s="23"/>
      <c r="Z277" s="23"/>
      <c r="AA277" s="26"/>
      <c r="AB277" s="24" t="str">
        <f>IF(B277="","",IF(OR(J277="Owner Funding",J277="Drawings",J277="Transfer",J277="Private"),IF(E277="","OK",IF(COUNTIF('01_Setup'!$B$23:$B$32,E277)=1,"OK","Unknown property")),IF(COUNTIF('01_Setup'!$B$23:$B$32,E277)=1,"OK","Unknown property")))</f>
        <v/>
      </c>
      <c r="AC277" s="24" t="str">
        <f t="shared" si="62"/>
        <v/>
      </c>
      <c r="AD277" s="24" t="str">
        <f t="shared" si="63"/>
        <v/>
      </c>
      <c r="AE277" s="24" t="str">
        <f t="shared" si="64"/>
        <v/>
      </c>
    </row>
    <row r="278" spans="1:31">
      <c r="A278" s="20" t="str">
        <f t="shared" si="52"/>
        <v/>
      </c>
      <c r="B278" s="21"/>
      <c r="C278" s="20" t="str">
        <f>IF(B278="","",IF(AND(B278&gt;='01_Setup'!$B$7,B278&lt;='01_Setup'!$B$8),'01_Setup'!$B$6,"Outside selected year"))</f>
        <v/>
      </c>
      <c r="D278" s="20" t="str">
        <f>IF(B278="","",IF(B278&lt;'01_Setup'!$B$7,"",IF(B278&lt;=DATE('01_Setup'!$B$5,7,5),"Q1",IF(B278&lt;=DATE('01_Setup'!$B$5,10,5),"Q2",IF(B278&lt;=DATE('01_Setup'!$B$5+1,1,5),"Q3",IF(B278&lt;='01_Setup'!$B$8,"Q4",""))))))</f>
        <v/>
      </c>
      <c r="E278" s="22"/>
      <c r="F278" s="25"/>
      <c r="G278" s="25"/>
      <c r="H278" s="22"/>
      <c r="I278" s="22"/>
      <c r="J278" s="22"/>
      <c r="K278" s="22"/>
      <c r="L278" s="22"/>
      <c r="M278" s="17"/>
      <c r="N278" s="18"/>
      <c r="O278" s="19" t="str">
        <f t="shared" si="53"/>
        <v/>
      </c>
      <c r="P278" s="19" t="str">
        <f t="shared" si="54"/>
        <v/>
      </c>
      <c r="Q278" s="19" t="str">
        <f t="shared" si="55"/>
        <v/>
      </c>
      <c r="R278" s="19" t="str">
        <f t="shared" si="56"/>
        <v/>
      </c>
      <c r="S278" s="19" t="str">
        <f t="shared" si="57"/>
        <v/>
      </c>
      <c r="T278" s="19" t="str">
        <f t="shared" si="58"/>
        <v/>
      </c>
      <c r="U278" s="19" t="str">
        <f t="shared" si="59"/>
        <v/>
      </c>
      <c r="V278" s="19" t="str">
        <f t="shared" si="60"/>
        <v/>
      </c>
      <c r="W278" s="19" t="str">
        <f t="shared" si="61"/>
        <v/>
      </c>
      <c r="X278" s="17"/>
      <c r="Y278" s="23"/>
      <c r="Z278" s="23"/>
      <c r="AA278" s="26"/>
      <c r="AB278" s="24" t="str">
        <f>IF(B278="","",IF(OR(J278="Owner Funding",J278="Drawings",J278="Transfer",J278="Private"),IF(E278="","OK",IF(COUNTIF('01_Setup'!$B$23:$B$32,E278)=1,"OK","Unknown property")),IF(COUNTIF('01_Setup'!$B$23:$B$32,E278)=1,"OK","Unknown property")))</f>
        <v/>
      </c>
      <c r="AC278" s="24" t="str">
        <f t="shared" si="62"/>
        <v/>
      </c>
      <c r="AD278" s="24" t="str">
        <f t="shared" si="63"/>
        <v/>
      </c>
      <c r="AE278" s="24" t="str">
        <f t="shared" si="64"/>
        <v/>
      </c>
    </row>
    <row r="279" spans="1:31">
      <c r="A279" s="20" t="str">
        <f t="shared" si="52"/>
        <v/>
      </c>
      <c r="B279" s="21"/>
      <c r="C279" s="20" t="str">
        <f>IF(B279="","",IF(AND(B279&gt;='01_Setup'!$B$7,B279&lt;='01_Setup'!$B$8),'01_Setup'!$B$6,"Outside selected year"))</f>
        <v/>
      </c>
      <c r="D279" s="20" t="str">
        <f>IF(B279="","",IF(B279&lt;'01_Setup'!$B$7,"",IF(B279&lt;=DATE('01_Setup'!$B$5,7,5),"Q1",IF(B279&lt;=DATE('01_Setup'!$B$5,10,5),"Q2",IF(B279&lt;=DATE('01_Setup'!$B$5+1,1,5),"Q3",IF(B279&lt;='01_Setup'!$B$8,"Q4",""))))))</f>
        <v/>
      </c>
      <c r="E279" s="22"/>
      <c r="F279" s="25"/>
      <c r="G279" s="25"/>
      <c r="H279" s="22"/>
      <c r="I279" s="22"/>
      <c r="J279" s="22"/>
      <c r="K279" s="22"/>
      <c r="L279" s="22"/>
      <c r="M279" s="17"/>
      <c r="N279" s="18"/>
      <c r="O279" s="19" t="str">
        <f t="shared" si="53"/>
        <v/>
      </c>
      <c r="P279" s="19" t="str">
        <f t="shared" si="54"/>
        <v/>
      </c>
      <c r="Q279" s="19" t="str">
        <f t="shared" si="55"/>
        <v/>
      </c>
      <c r="R279" s="19" t="str">
        <f t="shared" si="56"/>
        <v/>
      </c>
      <c r="S279" s="19" t="str">
        <f t="shared" si="57"/>
        <v/>
      </c>
      <c r="T279" s="19" t="str">
        <f t="shared" si="58"/>
        <v/>
      </c>
      <c r="U279" s="19" t="str">
        <f t="shared" si="59"/>
        <v/>
      </c>
      <c r="V279" s="19" t="str">
        <f t="shared" si="60"/>
        <v/>
      </c>
      <c r="W279" s="19" t="str">
        <f t="shared" si="61"/>
        <v/>
      </c>
      <c r="X279" s="17"/>
      <c r="Y279" s="23"/>
      <c r="Z279" s="23"/>
      <c r="AA279" s="26"/>
      <c r="AB279" s="24" t="str">
        <f>IF(B279="","",IF(OR(J279="Owner Funding",J279="Drawings",J279="Transfer",J279="Private"),IF(E279="","OK",IF(COUNTIF('01_Setup'!$B$23:$B$32,E279)=1,"OK","Unknown property")),IF(COUNTIF('01_Setup'!$B$23:$B$32,E279)=1,"OK","Unknown property")))</f>
        <v/>
      </c>
      <c r="AC279" s="24" t="str">
        <f t="shared" si="62"/>
        <v/>
      </c>
      <c r="AD279" s="24" t="str">
        <f t="shared" si="63"/>
        <v/>
      </c>
      <c r="AE279" s="24" t="str">
        <f t="shared" si="64"/>
        <v/>
      </c>
    </row>
    <row r="280" spans="1:31">
      <c r="A280" s="20" t="str">
        <f t="shared" si="52"/>
        <v/>
      </c>
      <c r="B280" s="21"/>
      <c r="C280" s="20" t="str">
        <f>IF(B280="","",IF(AND(B280&gt;='01_Setup'!$B$7,B280&lt;='01_Setup'!$B$8),'01_Setup'!$B$6,"Outside selected year"))</f>
        <v/>
      </c>
      <c r="D280" s="20" t="str">
        <f>IF(B280="","",IF(B280&lt;'01_Setup'!$B$7,"",IF(B280&lt;=DATE('01_Setup'!$B$5,7,5),"Q1",IF(B280&lt;=DATE('01_Setup'!$B$5,10,5),"Q2",IF(B280&lt;=DATE('01_Setup'!$B$5+1,1,5),"Q3",IF(B280&lt;='01_Setup'!$B$8,"Q4",""))))))</f>
        <v/>
      </c>
      <c r="E280" s="22"/>
      <c r="F280" s="25"/>
      <c r="G280" s="25"/>
      <c r="H280" s="22"/>
      <c r="I280" s="22"/>
      <c r="J280" s="22"/>
      <c r="K280" s="22"/>
      <c r="L280" s="22"/>
      <c r="M280" s="17"/>
      <c r="N280" s="18"/>
      <c r="O280" s="19" t="str">
        <f t="shared" si="53"/>
        <v/>
      </c>
      <c r="P280" s="19" t="str">
        <f t="shared" si="54"/>
        <v/>
      </c>
      <c r="Q280" s="19" t="str">
        <f t="shared" si="55"/>
        <v/>
      </c>
      <c r="R280" s="19" t="str">
        <f t="shared" si="56"/>
        <v/>
      </c>
      <c r="S280" s="19" t="str">
        <f t="shared" si="57"/>
        <v/>
      </c>
      <c r="T280" s="19" t="str">
        <f t="shared" si="58"/>
        <v/>
      </c>
      <c r="U280" s="19" t="str">
        <f t="shared" si="59"/>
        <v/>
      </c>
      <c r="V280" s="19" t="str">
        <f t="shared" si="60"/>
        <v/>
      </c>
      <c r="W280" s="19" t="str">
        <f t="shared" si="61"/>
        <v/>
      </c>
      <c r="X280" s="17"/>
      <c r="Y280" s="23"/>
      <c r="Z280" s="23"/>
      <c r="AA280" s="26"/>
      <c r="AB280" s="24" t="str">
        <f>IF(B280="","",IF(OR(J280="Owner Funding",J280="Drawings",J280="Transfer",J280="Private"),IF(E280="","OK",IF(COUNTIF('01_Setup'!$B$23:$B$32,E280)=1,"OK","Unknown property")),IF(COUNTIF('01_Setup'!$B$23:$B$32,E280)=1,"OK","Unknown property")))</f>
        <v/>
      </c>
      <c r="AC280" s="24" t="str">
        <f t="shared" si="62"/>
        <v/>
      </c>
      <c r="AD280" s="24" t="str">
        <f t="shared" si="63"/>
        <v/>
      </c>
      <c r="AE280" s="24" t="str">
        <f t="shared" si="64"/>
        <v/>
      </c>
    </row>
    <row r="281" spans="1:31">
      <c r="A281" s="20" t="str">
        <f t="shared" si="52"/>
        <v/>
      </c>
      <c r="B281" s="21"/>
      <c r="C281" s="20" t="str">
        <f>IF(B281="","",IF(AND(B281&gt;='01_Setup'!$B$7,B281&lt;='01_Setup'!$B$8),'01_Setup'!$B$6,"Outside selected year"))</f>
        <v/>
      </c>
      <c r="D281" s="20" t="str">
        <f>IF(B281="","",IF(B281&lt;'01_Setup'!$B$7,"",IF(B281&lt;=DATE('01_Setup'!$B$5,7,5),"Q1",IF(B281&lt;=DATE('01_Setup'!$B$5,10,5),"Q2",IF(B281&lt;=DATE('01_Setup'!$B$5+1,1,5),"Q3",IF(B281&lt;='01_Setup'!$B$8,"Q4",""))))))</f>
        <v/>
      </c>
      <c r="E281" s="22"/>
      <c r="F281" s="25"/>
      <c r="G281" s="25"/>
      <c r="H281" s="22"/>
      <c r="I281" s="22"/>
      <c r="J281" s="22"/>
      <c r="K281" s="22"/>
      <c r="L281" s="22"/>
      <c r="M281" s="17"/>
      <c r="N281" s="18"/>
      <c r="O281" s="19" t="str">
        <f t="shared" si="53"/>
        <v/>
      </c>
      <c r="P281" s="19" t="str">
        <f t="shared" si="54"/>
        <v/>
      </c>
      <c r="Q281" s="19" t="str">
        <f t="shared" si="55"/>
        <v/>
      </c>
      <c r="R281" s="19" t="str">
        <f t="shared" si="56"/>
        <v/>
      </c>
      <c r="S281" s="19" t="str">
        <f t="shared" si="57"/>
        <v/>
      </c>
      <c r="T281" s="19" t="str">
        <f t="shared" si="58"/>
        <v/>
      </c>
      <c r="U281" s="19" t="str">
        <f t="shared" si="59"/>
        <v/>
      </c>
      <c r="V281" s="19" t="str">
        <f t="shared" si="60"/>
        <v/>
      </c>
      <c r="W281" s="19" t="str">
        <f t="shared" si="61"/>
        <v/>
      </c>
      <c r="X281" s="17"/>
      <c r="Y281" s="23"/>
      <c r="Z281" s="23"/>
      <c r="AA281" s="26"/>
      <c r="AB281" s="24" t="str">
        <f>IF(B281="","",IF(OR(J281="Owner Funding",J281="Drawings",J281="Transfer",J281="Private"),IF(E281="","OK",IF(COUNTIF('01_Setup'!$B$23:$B$32,E281)=1,"OK","Unknown property")),IF(COUNTIF('01_Setup'!$B$23:$B$32,E281)=1,"OK","Unknown property")))</f>
        <v/>
      </c>
      <c r="AC281" s="24" t="str">
        <f t="shared" si="62"/>
        <v/>
      </c>
      <c r="AD281" s="24" t="str">
        <f t="shared" si="63"/>
        <v/>
      </c>
      <c r="AE281" s="24" t="str">
        <f t="shared" si="64"/>
        <v/>
      </c>
    </row>
    <row r="282" spans="1:31">
      <c r="A282" s="20" t="str">
        <f t="shared" si="52"/>
        <v/>
      </c>
      <c r="B282" s="21"/>
      <c r="C282" s="20" t="str">
        <f>IF(B282="","",IF(AND(B282&gt;='01_Setup'!$B$7,B282&lt;='01_Setup'!$B$8),'01_Setup'!$B$6,"Outside selected year"))</f>
        <v/>
      </c>
      <c r="D282" s="20" t="str">
        <f>IF(B282="","",IF(B282&lt;'01_Setup'!$B$7,"",IF(B282&lt;=DATE('01_Setup'!$B$5,7,5),"Q1",IF(B282&lt;=DATE('01_Setup'!$B$5,10,5),"Q2",IF(B282&lt;=DATE('01_Setup'!$B$5+1,1,5),"Q3",IF(B282&lt;='01_Setup'!$B$8,"Q4",""))))))</f>
        <v/>
      </c>
      <c r="E282" s="22"/>
      <c r="F282" s="25"/>
      <c r="G282" s="25"/>
      <c r="H282" s="22"/>
      <c r="I282" s="22"/>
      <c r="J282" s="22"/>
      <c r="K282" s="22"/>
      <c r="L282" s="22"/>
      <c r="M282" s="17"/>
      <c r="N282" s="18"/>
      <c r="O282" s="19" t="str">
        <f t="shared" si="53"/>
        <v/>
      </c>
      <c r="P282" s="19" t="str">
        <f t="shared" si="54"/>
        <v/>
      </c>
      <c r="Q282" s="19" t="str">
        <f t="shared" si="55"/>
        <v/>
      </c>
      <c r="R282" s="19" t="str">
        <f t="shared" si="56"/>
        <v/>
      </c>
      <c r="S282" s="19" t="str">
        <f t="shared" si="57"/>
        <v/>
      </c>
      <c r="T282" s="19" t="str">
        <f t="shared" si="58"/>
        <v/>
      </c>
      <c r="U282" s="19" t="str">
        <f t="shared" si="59"/>
        <v/>
      </c>
      <c r="V282" s="19" t="str">
        <f t="shared" si="60"/>
        <v/>
      </c>
      <c r="W282" s="19" t="str">
        <f t="shared" si="61"/>
        <v/>
      </c>
      <c r="X282" s="17"/>
      <c r="Y282" s="23"/>
      <c r="Z282" s="23"/>
      <c r="AA282" s="26"/>
      <c r="AB282" s="24" t="str">
        <f>IF(B282="","",IF(OR(J282="Owner Funding",J282="Drawings",J282="Transfer",J282="Private"),IF(E282="","OK",IF(COUNTIF('01_Setup'!$B$23:$B$32,E282)=1,"OK","Unknown property")),IF(COUNTIF('01_Setup'!$B$23:$B$32,E282)=1,"OK","Unknown property")))</f>
        <v/>
      </c>
      <c r="AC282" s="24" t="str">
        <f t="shared" si="62"/>
        <v/>
      </c>
      <c r="AD282" s="24" t="str">
        <f t="shared" si="63"/>
        <v/>
      </c>
      <c r="AE282" s="24" t="str">
        <f t="shared" si="64"/>
        <v/>
      </c>
    </row>
    <row r="283" spans="1:31">
      <c r="A283" s="20" t="str">
        <f t="shared" si="52"/>
        <v/>
      </c>
      <c r="B283" s="21"/>
      <c r="C283" s="20" t="str">
        <f>IF(B283="","",IF(AND(B283&gt;='01_Setup'!$B$7,B283&lt;='01_Setup'!$B$8),'01_Setup'!$B$6,"Outside selected year"))</f>
        <v/>
      </c>
      <c r="D283" s="20" t="str">
        <f>IF(B283="","",IF(B283&lt;'01_Setup'!$B$7,"",IF(B283&lt;=DATE('01_Setup'!$B$5,7,5),"Q1",IF(B283&lt;=DATE('01_Setup'!$B$5,10,5),"Q2",IF(B283&lt;=DATE('01_Setup'!$B$5+1,1,5),"Q3",IF(B283&lt;='01_Setup'!$B$8,"Q4",""))))))</f>
        <v/>
      </c>
      <c r="E283" s="22"/>
      <c r="F283" s="25"/>
      <c r="G283" s="25"/>
      <c r="H283" s="22"/>
      <c r="I283" s="22"/>
      <c r="J283" s="22"/>
      <c r="K283" s="22"/>
      <c r="L283" s="22"/>
      <c r="M283" s="17"/>
      <c r="N283" s="18"/>
      <c r="O283" s="19" t="str">
        <f t="shared" si="53"/>
        <v/>
      </c>
      <c r="P283" s="19" t="str">
        <f t="shared" si="54"/>
        <v/>
      </c>
      <c r="Q283" s="19" t="str">
        <f t="shared" si="55"/>
        <v/>
      </c>
      <c r="R283" s="19" t="str">
        <f t="shared" si="56"/>
        <v/>
      </c>
      <c r="S283" s="19" t="str">
        <f t="shared" si="57"/>
        <v/>
      </c>
      <c r="T283" s="19" t="str">
        <f t="shared" si="58"/>
        <v/>
      </c>
      <c r="U283" s="19" t="str">
        <f t="shared" si="59"/>
        <v/>
      </c>
      <c r="V283" s="19" t="str">
        <f t="shared" si="60"/>
        <v/>
      </c>
      <c r="W283" s="19" t="str">
        <f t="shared" si="61"/>
        <v/>
      </c>
      <c r="X283" s="17"/>
      <c r="Y283" s="23"/>
      <c r="Z283" s="23"/>
      <c r="AA283" s="26"/>
      <c r="AB283" s="24" t="str">
        <f>IF(B283="","",IF(OR(J283="Owner Funding",J283="Drawings",J283="Transfer",J283="Private"),IF(E283="","OK",IF(COUNTIF('01_Setup'!$B$23:$B$32,E283)=1,"OK","Unknown property")),IF(COUNTIF('01_Setup'!$B$23:$B$32,E283)=1,"OK","Unknown property")))</f>
        <v/>
      </c>
      <c r="AC283" s="24" t="str">
        <f t="shared" si="62"/>
        <v/>
      </c>
      <c r="AD283" s="24" t="str">
        <f t="shared" si="63"/>
        <v/>
      </c>
      <c r="AE283" s="24" t="str">
        <f t="shared" si="64"/>
        <v/>
      </c>
    </row>
    <row r="284" spans="1:31">
      <c r="A284" s="20" t="str">
        <f t="shared" si="52"/>
        <v/>
      </c>
      <c r="B284" s="21"/>
      <c r="C284" s="20" t="str">
        <f>IF(B284="","",IF(AND(B284&gt;='01_Setup'!$B$7,B284&lt;='01_Setup'!$B$8),'01_Setup'!$B$6,"Outside selected year"))</f>
        <v/>
      </c>
      <c r="D284" s="20" t="str">
        <f>IF(B284="","",IF(B284&lt;'01_Setup'!$B$7,"",IF(B284&lt;=DATE('01_Setup'!$B$5,7,5),"Q1",IF(B284&lt;=DATE('01_Setup'!$B$5,10,5),"Q2",IF(B284&lt;=DATE('01_Setup'!$B$5+1,1,5),"Q3",IF(B284&lt;='01_Setup'!$B$8,"Q4",""))))))</f>
        <v/>
      </c>
      <c r="E284" s="22"/>
      <c r="F284" s="25"/>
      <c r="G284" s="25"/>
      <c r="H284" s="22"/>
      <c r="I284" s="22"/>
      <c r="J284" s="22"/>
      <c r="K284" s="22"/>
      <c r="L284" s="22"/>
      <c r="M284" s="17"/>
      <c r="N284" s="18"/>
      <c r="O284" s="19" t="str">
        <f t="shared" si="53"/>
        <v/>
      </c>
      <c r="P284" s="19" t="str">
        <f t="shared" si="54"/>
        <v/>
      </c>
      <c r="Q284" s="19" t="str">
        <f t="shared" si="55"/>
        <v/>
      </c>
      <c r="R284" s="19" t="str">
        <f t="shared" si="56"/>
        <v/>
      </c>
      <c r="S284" s="19" t="str">
        <f t="shared" si="57"/>
        <v/>
      </c>
      <c r="T284" s="19" t="str">
        <f t="shared" si="58"/>
        <v/>
      </c>
      <c r="U284" s="19" t="str">
        <f t="shared" si="59"/>
        <v/>
      </c>
      <c r="V284" s="19" t="str">
        <f t="shared" si="60"/>
        <v/>
      </c>
      <c r="W284" s="19" t="str">
        <f t="shared" si="61"/>
        <v/>
      </c>
      <c r="X284" s="17"/>
      <c r="Y284" s="23"/>
      <c r="Z284" s="23"/>
      <c r="AA284" s="26"/>
      <c r="AB284" s="24" t="str">
        <f>IF(B284="","",IF(OR(J284="Owner Funding",J284="Drawings",J284="Transfer",J284="Private"),IF(E284="","OK",IF(COUNTIF('01_Setup'!$B$23:$B$32,E284)=1,"OK","Unknown property")),IF(COUNTIF('01_Setup'!$B$23:$B$32,E284)=1,"OK","Unknown property")))</f>
        <v/>
      </c>
      <c r="AC284" s="24" t="str">
        <f t="shared" si="62"/>
        <v/>
      </c>
      <c r="AD284" s="24" t="str">
        <f t="shared" si="63"/>
        <v/>
      </c>
      <c r="AE284" s="24" t="str">
        <f t="shared" si="64"/>
        <v/>
      </c>
    </row>
    <row r="285" spans="1:31">
      <c r="A285" s="20" t="str">
        <f t="shared" si="52"/>
        <v/>
      </c>
      <c r="B285" s="21"/>
      <c r="C285" s="20" t="str">
        <f>IF(B285="","",IF(AND(B285&gt;='01_Setup'!$B$7,B285&lt;='01_Setup'!$B$8),'01_Setup'!$B$6,"Outside selected year"))</f>
        <v/>
      </c>
      <c r="D285" s="20" t="str">
        <f>IF(B285="","",IF(B285&lt;'01_Setup'!$B$7,"",IF(B285&lt;=DATE('01_Setup'!$B$5,7,5),"Q1",IF(B285&lt;=DATE('01_Setup'!$B$5,10,5),"Q2",IF(B285&lt;=DATE('01_Setup'!$B$5+1,1,5),"Q3",IF(B285&lt;='01_Setup'!$B$8,"Q4",""))))))</f>
        <v/>
      </c>
      <c r="E285" s="22"/>
      <c r="F285" s="25"/>
      <c r="G285" s="25"/>
      <c r="H285" s="22"/>
      <c r="I285" s="22"/>
      <c r="J285" s="22"/>
      <c r="K285" s="22"/>
      <c r="L285" s="22"/>
      <c r="M285" s="17"/>
      <c r="N285" s="18"/>
      <c r="O285" s="19" t="str">
        <f t="shared" si="53"/>
        <v/>
      </c>
      <c r="P285" s="19" t="str">
        <f t="shared" si="54"/>
        <v/>
      </c>
      <c r="Q285" s="19" t="str">
        <f t="shared" si="55"/>
        <v/>
      </c>
      <c r="R285" s="19" t="str">
        <f t="shared" si="56"/>
        <v/>
      </c>
      <c r="S285" s="19" t="str">
        <f t="shared" si="57"/>
        <v/>
      </c>
      <c r="T285" s="19" t="str">
        <f t="shared" si="58"/>
        <v/>
      </c>
      <c r="U285" s="19" t="str">
        <f t="shared" si="59"/>
        <v/>
      </c>
      <c r="V285" s="19" t="str">
        <f t="shared" si="60"/>
        <v/>
      </c>
      <c r="W285" s="19" t="str">
        <f t="shared" si="61"/>
        <v/>
      </c>
      <c r="X285" s="17"/>
      <c r="Y285" s="23"/>
      <c r="Z285" s="23"/>
      <c r="AA285" s="26"/>
      <c r="AB285" s="24" t="str">
        <f>IF(B285="","",IF(OR(J285="Owner Funding",J285="Drawings",J285="Transfer",J285="Private"),IF(E285="","OK",IF(COUNTIF('01_Setup'!$B$23:$B$32,E285)=1,"OK","Unknown property")),IF(COUNTIF('01_Setup'!$B$23:$B$32,E285)=1,"OK","Unknown property")))</f>
        <v/>
      </c>
      <c r="AC285" s="24" t="str">
        <f t="shared" si="62"/>
        <v/>
      </c>
      <c r="AD285" s="24" t="str">
        <f t="shared" si="63"/>
        <v/>
      </c>
      <c r="AE285" s="24" t="str">
        <f t="shared" si="64"/>
        <v/>
      </c>
    </row>
    <row r="286" spans="1:31">
      <c r="A286" s="20" t="str">
        <f t="shared" si="52"/>
        <v/>
      </c>
      <c r="B286" s="21"/>
      <c r="C286" s="20" t="str">
        <f>IF(B286="","",IF(AND(B286&gt;='01_Setup'!$B$7,B286&lt;='01_Setup'!$B$8),'01_Setup'!$B$6,"Outside selected year"))</f>
        <v/>
      </c>
      <c r="D286" s="20" t="str">
        <f>IF(B286="","",IF(B286&lt;'01_Setup'!$B$7,"",IF(B286&lt;=DATE('01_Setup'!$B$5,7,5),"Q1",IF(B286&lt;=DATE('01_Setup'!$B$5,10,5),"Q2",IF(B286&lt;=DATE('01_Setup'!$B$5+1,1,5),"Q3",IF(B286&lt;='01_Setup'!$B$8,"Q4",""))))))</f>
        <v/>
      </c>
      <c r="E286" s="22"/>
      <c r="F286" s="25"/>
      <c r="G286" s="25"/>
      <c r="H286" s="22"/>
      <c r="I286" s="22"/>
      <c r="J286" s="22"/>
      <c r="K286" s="22"/>
      <c r="L286" s="22"/>
      <c r="M286" s="17"/>
      <c r="N286" s="18"/>
      <c r="O286" s="19" t="str">
        <f t="shared" si="53"/>
        <v/>
      </c>
      <c r="P286" s="19" t="str">
        <f t="shared" si="54"/>
        <v/>
      </c>
      <c r="Q286" s="19" t="str">
        <f t="shared" si="55"/>
        <v/>
      </c>
      <c r="R286" s="19" t="str">
        <f t="shared" si="56"/>
        <v/>
      </c>
      <c r="S286" s="19" t="str">
        <f t="shared" si="57"/>
        <v/>
      </c>
      <c r="T286" s="19" t="str">
        <f t="shared" si="58"/>
        <v/>
      </c>
      <c r="U286" s="19" t="str">
        <f t="shared" si="59"/>
        <v/>
      </c>
      <c r="V286" s="19" t="str">
        <f t="shared" si="60"/>
        <v/>
      </c>
      <c r="W286" s="19" t="str">
        <f t="shared" si="61"/>
        <v/>
      </c>
      <c r="X286" s="17"/>
      <c r="Y286" s="23"/>
      <c r="Z286" s="23"/>
      <c r="AA286" s="26"/>
      <c r="AB286" s="24" t="str">
        <f>IF(B286="","",IF(OR(J286="Owner Funding",J286="Drawings",J286="Transfer",J286="Private"),IF(E286="","OK",IF(COUNTIF('01_Setup'!$B$23:$B$32,E286)=1,"OK","Unknown property")),IF(COUNTIF('01_Setup'!$B$23:$B$32,E286)=1,"OK","Unknown property")))</f>
        <v/>
      </c>
      <c r="AC286" s="24" t="str">
        <f t="shared" si="62"/>
        <v/>
      </c>
      <c r="AD286" s="24" t="str">
        <f t="shared" si="63"/>
        <v/>
      </c>
      <c r="AE286" s="24" t="str">
        <f t="shared" si="64"/>
        <v/>
      </c>
    </row>
    <row r="287" spans="1:31">
      <c r="A287" s="20" t="str">
        <f t="shared" si="52"/>
        <v/>
      </c>
      <c r="B287" s="21"/>
      <c r="C287" s="20" t="str">
        <f>IF(B287="","",IF(AND(B287&gt;='01_Setup'!$B$7,B287&lt;='01_Setup'!$B$8),'01_Setup'!$B$6,"Outside selected year"))</f>
        <v/>
      </c>
      <c r="D287" s="20" t="str">
        <f>IF(B287="","",IF(B287&lt;'01_Setup'!$B$7,"",IF(B287&lt;=DATE('01_Setup'!$B$5,7,5),"Q1",IF(B287&lt;=DATE('01_Setup'!$B$5,10,5),"Q2",IF(B287&lt;=DATE('01_Setup'!$B$5+1,1,5),"Q3",IF(B287&lt;='01_Setup'!$B$8,"Q4",""))))))</f>
        <v/>
      </c>
      <c r="E287" s="22"/>
      <c r="F287" s="25"/>
      <c r="G287" s="25"/>
      <c r="H287" s="22"/>
      <c r="I287" s="22"/>
      <c r="J287" s="22"/>
      <c r="K287" s="22"/>
      <c r="L287" s="22"/>
      <c r="M287" s="17"/>
      <c r="N287" s="18"/>
      <c r="O287" s="19" t="str">
        <f t="shared" si="53"/>
        <v/>
      </c>
      <c r="P287" s="19" t="str">
        <f t="shared" si="54"/>
        <v/>
      </c>
      <c r="Q287" s="19" t="str">
        <f t="shared" si="55"/>
        <v/>
      </c>
      <c r="R287" s="19" t="str">
        <f t="shared" si="56"/>
        <v/>
      </c>
      <c r="S287" s="19" t="str">
        <f t="shared" si="57"/>
        <v/>
      </c>
      <c r="T287" s="19" t="str">
        <f t="shared" si="58"/>
        <v/>
      </c>
      <c r="U287" s="19" t="str">
        <f t="shared" si="59"/>
        <v/>
      </c>
      <c r="V287" s="19" t="str">
        <f t="shared" si="60"/>
        <v/>
      </c>
      <c r="W287" s="19" t="str">
        <f t="shared" si="61"/>
        <v/>
      </c>
      <c r="X287" s="17"/>
      <c r="Y287" s="23"/>
      <c r="Z287" s="23"/>
      <c r="AA287" s="26"/>
      <c r="AB287" s="24" t="str">
        <f>IF(B287="","",IF(OR(J287="Owner Funding",J287="Drawings",J287="Transfer",J287="Private"),IF(E287="","OK",IF(COUNTIF('01_Setup'!$B$23:$B$32,E287)=1,"OK","Unknown property")),IF(COUNTIF('01_Setup'!$B$23:$B$32,E287)=1,"OK","Unknown property")))</f>
        <v/>
      </c>
      <c r="AC287" s="24" t="str">
        <f t="shared" si="62"/>
        <v/>
      </c>
      <c r="AD287" s="24" t="str">
        <f t="shared" si="63"/>
        <v/>
      </c>
      <c r="AE287" s="24" t="str">
        <f t="shared" si="64"/>
        <v/>
      </c>
    </row>
    <row r="288" spans="1:31">
      <c r="A288" s="20" t="str">
        <f t="shared" si="52"/>
        <v/>
      </c>
      <c r="B288" s="21"/>
      <c r="C288" s="20" t="str">
        <f>IF(B288="","",IF(AND(B288&gt;='01_Setup'!$B$7,B288&lt;='01_Setup'!$B$8),'01_Setup'!$B$6,"Outside selected year"))</f>
        <v/>
      </c>
      <c r="D288" s="20" t="str">
        <f>IF(B288="","",IF(B288&lt;'01_Setup'!$B$7,"",IF(B288&lt;=DATE('01_Setup'!$B$5,7,5),"Q1",IF(B288&lt;=DATE('01_Setup'!$B$5,10,5),"Q2",IF(B288&lt;=DATE('01_Setup'!$B$5+1,1,5),"Q3",IF(B288&lt;='01_Setup'!$B$8,"Q4",""))))))</f>
        <v/>
      </c>
      <c r="E288" s="22"/>
      <c r="F288" s="25"/>
      <c r="G288" s="25"/>
      <c r="H288" s="22"/>
      <c r="I288" s="22"/>
      <c r="J288" s="22"/>
      <c r="K288" s="22"/>
      <c r="L288" s="22"/>
      <c r="M288" s="17"/>
      <c r="N288" s="18"/>
      <c r="O288" s="19" t="str">
        <f t="shared" si="53"/>
        <v/>
      </c>
      <c r="P288" s="19" t="str">
        <f t="shared" si="54"/>
        <v/>
      </c>
      <c r="Q288" s="19" t="str">
        <f t="shared" si="55"/>
        <v/>
      </c>
      <c r="R288" s="19" t="str">
        <f t="shared" si="56"/>
        <v/>
      </c>
      <c r="S288" s="19" t="str">
        <f t="shared" si="57"/>
        <v/>
      </c>
      <c r="T288" s="19" t="str">
        <f t="shared" si="58"/>
        <v/>
      </c>
      <c r="U288" s="19" t="str">
        <f t="shared" si="59"/>
        <v/>
      </c>
      <c r="V288" s="19" t="str">
        <f t="shared" si="60"/>
        <v/>
      </c>
      <c r="W288" s="19" t="str">
        <f t="shared" si="61"/>
        <v/>
      </c>
      <c r="X288" s="17"/>
      <c r="Y288" s="23"/>
      <c r="Z288" s="23"/>
      <c r="AA288" s="26"/>
      <c r="AB288" s="24" t="str">
        <f>IF(B288="","",IF(OR(J288="Owner Funding",J288="Drawings",J288="Transfer",J288="Private"),IF(E288="","OK",IF(COUNTIF('01_Setup'!$B$23:$B$32,E288)=1,"OK","Unknown property")),IF(COUNTIF('01_Setup'!$B$23:$B$32,E288)=1,"OK","Unknown property")))</f>
        <v/>
      </c>
      <c r="AC288" s="24" t="str">
        <f t="shared" si="62"/>
        <v/>
      </c>
      <c r="AD288" s="24" t="str">
        <f t="shared" si="63"/>
        <v/>
      </c>
      <c r="AE288" s="24" t="str">
        <f t="shared" si="64"/>
        <v/>
      </c>
    </row>
    <row r="289" spans="1:31">
      <c r="A289" s="20" t="str">
        <f t="shared" si="52"/>
        <v/>
      </c>
      <c r="B289" s="21"/>
      <c r="C289" s="20" t="str">
        <f>IF(B289="","",IF(AND(B289&gt;='01_Setup'!$B$7,B289&lt;='01_Setup'!$B$8),'01_Setup'!$B$6,"Outside selected year"))</f>
        <v/>
      </c>
      <c r="D289" s="20" t="str">
        <f>IF(B289="","",IF(B289&lt;'01_Setup'!$B$7,"",IF(B289&lt;=DATE('01_Setup'!$B$5,7,5),"Q1",IF(B289&lt;=DATE('01_Setup'!$B$5,10,5),"Q2",IF(B289&lt;=DATE('01_Setup'!$B$5+1,1,5),"Q3",IF(B289&lt;='01_Setup'!$B$8,"Q4",""))))))</f>
        <v/>
      </c>
      <c r="E289" s="22"/>
      <c r="F289" s="25"/>
      <c r="G289" s="25"/>
      <c r="H289" s="22"/>
      <c r="I289" s="22"/>
      <c r="J289" s="22"/>
      <c r="K289" s="22"/>
      <c r="L289" s="22"/>
      <c r="M289" s="17"/>
      <c r="N289" s="18"/>
      <c r="O289" s="19" t="str">
        <f t="shared" si="53"/>
        <v/>
      </c>
      <c r="P289" s="19" t="str">
        <f t="shared" si="54"/>
        <v/>
      </c>
      <c r="Q289" s="19" t="str">
        <f t="shared" si="55"/>
        <v/>
      </c>
      <c r="R289" s="19" t="str">
        <f t="shared" si="56"/>
        <v/>
      </c>
      <c r="S289" s="19" t="str">
        <f t="shared" si="57"/>
        <v/>
      </c>
      <c r="T289" s="19" t="str">
        <f t="shared" si="58"/>
        <v/>
      </c>
      <c r="U289" s="19" t="str">
        <f t="shared" si="59"/>
        <v/>
      </c>
      <c r="V289" s="19" t="str">
        <f t="shared" si="60"/>
        <v/>
      </c>
      <c r="W289" s="19" t="str">
        <f t="shared" si="61"/>
        <v/>
      </c>
      <c r="X289" s="17"/>
      <c r="Y289" s="23"/>
      <c r="Z289" s="23"/>
      <c r="AA289" s="26"/>
      <c r="AB289" s="24" t="str">
        <f>IF(B289="","",IF(OR(J289="Owner Funding",J289="Drawings",J289="Transfer",J289="Private"),IF(E289="","OK",IF(COUNTIF('01_Setup'!$B$23:$B$32,E289)=1,"OK","Unknown property")),IF(COUNTIF('01_Setup'!$B$23:$B$32,E289)=1,"OK","Unknown property")))</f>
        <v/>
      </c>
      <c r="AC289" s="24" t="str">
        <f t="shared" si="62"/>
        <v/>
      </c>
      <c r="AD289" s="24" t="str">
        <f t="shared" si="63"/>
        <v/>
      </c>
      <c r="AE289" s="24" t="str">
        <f t="shared" si="64"/>
        <v/>
      </c>
    </row>
    <row r="290" spans="1:31">
      <c r="A290" s="20" t="str">
        <f t="shared" si="52"/>
        <v/>
      </c>
      <c r="B290" s="21"/>
      <c r="C290" s="20" t="str">
        <f>IF(B290="","",IF(AND(B290&gt;='01_Setup'!$B$7,B290&lt;='01_Setup'!$B$8),'01_Setup'!$B$6,"Outside selected year"))</f>
        <v/>
      </c>
      <c r="D290" s="20" t="str">
        <f>IF(B290="","",IF(B290&lt;'01_Setup'!$B$7,"",IF(B290&lt;=DATE('01_Setup'!$B$5,7,5),"Q1",IF(B290&lt;=DATE('01_Setup'!$B$5,10,5),"Q2",IF(B290&lt;=DATE('01_Setup'!$B$5+1,1,5),"Q3",IF(B290&lt;='01_Setup'!$B$8,"Q4",""))))))</f>
        <v/>
      </c>
      <c r="E290" s="22"/>
      <c r="F290" s="25"/>
      <c r="G290" s="25"/>
      <c r="H290" s="22"/>
      <c r="I290" s="22"/>
      <c r="J290" s="22"/>
      <c r="K290" s="22"/>
      <c r="L290" s="22"/>
      <c r="M290" s="17"/>
      <c r="N290" s="18"/>
      <c r="O290" s="19" t="str">
        <f t="shared" si="53"/>
        <v/>
      </c>
      <c r="P290" s="19" t="str">
        <f t="shared" si="54"/>
        <v/>
      </c>
      <c r="Q290" s="19" t="str">
        <f t="shared" si="55"/>
        <v/>
      </c>
      <c r="R290" s="19" t="str">
        <f t="shared" si="56"/>
        <v/>
      </c>
      <c r="S290" s="19" t="str">
        <f t="shared" si="57"/>
        <v/>
      </c>
      <c r="T290" s="19" t="str">
        <f t="shared" si="58"/>
        <v/>
      </c>
      <c r="U290" s="19" t="str">
        <f t="shared" si="59"/>
        <v/>
      </c>
      <c r="V290" s="19" t="str">
        <f t="shared" si="60"/>
        <v/>
      </c>
      <c r="W290" s="19" t="str">
        <f t="shared" si="61"/>
        <v/>
      </c>
      <c r="X290" s="17"/>
      <c r="Y290" s="23"/>
      <c r="Z290" s="23"/>
      <c r="AA290" s="26"/>
      <c r="AB290" s="24" t="str">
        <f>IF(B290="","",IF(OR(J290="Owner Funding",J290="Drawings",J290="Transfer",J290="Private"),IF(E290="","OK",IF(COUNTIF('01_Setup'!$B$23:$B$32,E290)=1,"OK","Unknown property")),IF(COUNTIF('01_Setup'!$B$23:$B$32,E290)=1,"OK","Unknown property")))</f>
        <v/>
      </c>
      <c r="AC290" s="24" t="str">
        <f t="shared" si="62"/>
        <v/>
      </c>
      <c r="AD290" s="24" t="str">
        <f t="shared" si="63"/>
        <v/>
      </c>
      <c r="AE290" s="24" t="str">
        <f t="shared" si="64"/>
        <v/>
      </c>
    </row>
    <row r="291" spans="1:31">
      <c r="A291" s="20" t="str">
        <f t="shared" si="52"/>
        <v/>
      </c>
      <c r="B291" s="21"/>
      <c r="C291" s="20" t="str">
        <f>IF(B291="","",IF(AND(B291&gt;='01_Setup'!$B$7,B291&lt;='01_Setup'!$B$8),'01_Setup'!$B$6,"Outside selected year"))</f>
        <v/>
      </c>
      <c r="D291" s="20" t="str">
        <f>IF(B291="","",IF(B291&lt;'01_Setup'!$B$7,"",IF(B291&lt;=DATE('01_Setup'!$B$5,7,5),"Q1",IF(B291&lt;=DATE('01_Setup'!$B$5,10,5),"Q2",IF(B291&lt;=DATE('01_Setup'!$B$5+1,1,5),"Q3",IF(B291&lt;='01_Setup'!$B$8,"Q4",""))))))</f>
        <v/>
      </c>
      <c r="E291" s="22"/>
      <c r="F291" s="25"/>
      <c r="G291" s="25"/>
      <c r="H291" s="22"/>
      <c r="I291" s="22"/>
      <c r="J291" s="22"/>
      <c r="K291" s="22"/>
      <c r="L291" s="22"/>
      <c r="M291" s="17"/>
      <c r="N291" s="18"/>
      <c r="O291" s="19" t="str">
        <f t="shared" si="53"/>
        <v/>
      </c>
      <c r="P291" s="19" t="str">
        <f t="shared" si="54"/>
        <v/>
      </c>
      <c r="Q291" s="19" t="str">
        <f t="shared" si="55"/>
        <v/>
      </c>
      <c r="R291" s="19" t="str">
        <f t="shared" si="56"/>
        <v/>
      </c>
      <c r="S291" s="19" t="str">
        <f t="shared" si="57"/>
        <v/>
      </c>
      <c r="T291" s="19" t="str">
        <f t="shared" si="58"/>
        <v/>
      </c>
      <c r="U291" s="19" t="str">
        <f t="shared" si="59"/>
        <v/>
      </c>
      <c r="V291" s="19" t="str">
        <f t="shared" si="60"/>
        <v/>
      </c>
      <c r="W291" s="19" t="str">
        <f t="shared" si="61"/>
        <v/>
      </c>
      <c r="X291" s="17"/>
      <c r="Y291" s="23"/>
      <c r="Z291" s="23"/>
      <c r="AA291" s="26"/>
      <c r="AB291" s="24" t="str">
        <f>IF(B291="","",IF(OR(J291="Owner Funding",J291="Drawings",J291="Transfer",J291="Private"),IF(E291="","OK",IF(COUNTIF('01_Setup'!$B$23:$B$32,E291)=1,"OK","Unknown property")),IF(COUNTIF('01_Setup'!$B$23:$B$32,E291)=1,"OK","Unknown property")))</f>
        <v/>
      </c>
      <c r="AC291" s="24" t="str">
        <f t="shared" si="62"/>
        <v/>
      </c>
      <c r="AD291" s="24" t="str">
        <f t="shared" si="63"/>
        <v/>
      </c>
      <c r="AE291" s="24" t="str">
        <f t="shared" si="64"/>
        <v/>
      </c>
    </row>
    <row r="292" spans="1:31">
      <c r="A292" s="20" t="str">
        <f t="shared" si="52"/>
        <v/>
      </c>
      <c r="B292" s="21"/>
      <c r="C292" s="20" t="str">
        <f>IF(B292="","",IF(AND(B292&gt;='01_Setup'!$B$7,B292&lt;='01_Setup'!$B$8),'01_Setup'!$B$6,"Outside selected year"))</f>
        <v/>
      </c>
      <c r="D292" s="20" t="str">
        <f>IF(B292="","",IF(B292&lt;'01_Setup'!$B$7,"",IF(B292&lt;=DATE('01_Setup'!$B$5,7,5),"Q1",IF(B292&lt;=DATE('01_Setup'!$B$5,10,5),"Q2",IF(B292&lt;=DATE('01_Setup'!$B$5+1,1,5),"Q3",IF(B292&lt;='01_Setup'!$B$8,"Q4",""))))))</f>
        <v/>
      </c>
      <c r="E292" s="22"/>
      <c r="F292" s="25"/>
      <c r="G292" s="25"/>
      <c r="H292" s="22"/>
      <c r="I292" s="22"/>
      <c r="J292" s="22"/>
      <c r="K292" s="22"/>
      <c r="L292" s="22"/>
      <c r="M292" s="17"/>
      <c r="N292" s="18"/>
      <c r="O292" s="19" t="str">
        <f t="shared" si="53"/>
        <v/>
      </c>
      <c r="P292" s="19" t="str">
        <f t="shared" si="54"/>
        <v/>
      </c>
      <c r="Q292" s="19" t="str">
        <f t="shared" si="55"/>
        <v/>
      </c>
      <c r="R292" s="19" t="str">
        <f t="shared" si="56"/>
        <v/>
      </c>
      <c r="S292" s="19" t="str">
        <f t="shared" si="57"/>
        <v/>
      </c>
      <c r="T292" s="19" t="str">
        <f t="shared" si="58"/>
        <v/>
      </c>
      <c r="U292" s="19" t="str">
        <f t="shared" si="59"/>
        <v/>
      </c>
      <c r="V292" s="19" t="str">
        <f t="shared" si="60"/>
        <v/>
      </c>
      <c r="W292" s="19" t="str">
        <f t="shared" si="61"/>
        <v/>
      </c>
      <c r="X292" s="17"/>
      <c r="Y292" s="23"/>
      <c r="Z292" s="23"/>
      <c r="AA292" s="26"/>
      <c r="AB292" s="24" t="str">
        <f>IF(B292="","",IF(OR(J292="Owner Funding",J292="Drawings",J292="Transfer",J292="Private"),IF(E292="","OK",IF(COUNTIF('01_Setup'!$B$23:$B$32,E292)=1,"OK","Unknown property")),IF(COUNTIF('01_Setup'!$B$23:$B$32,E292)=1,"OK","Unknown property")))</f>
        <v/>
      </c>
      <c r="AC292" s="24" t="str">
        <f t="shared" si="62"/>
        <v/>
      </c>
      <c r="AD292" s="24" t="str">
        <f t="shared" si="63"/>
        <v/>
      </c>
      <c r="AE292" s="24" t="str">
        <f t="shared" si="64"/>
        <v/>
      </c>
    </row>
    <row r="293" spans="1:31">
      <c r="A293" s="20" t="str">
        <f t="shared" si="52"/>
        <v/>
      </c>
      <c r="B293" s="21"/>
      <c r="C293" s="20" t="str">
        <f>IF(B293="","",IF(AND(B293&gt;='01_Setup'!$B$7,B293&lt;='01_Setup'!$B$8),'01_Setup'!$B$6,"Outside selected year"))</f>
        <v/>
      </c>
      <c r="D293" s="20" t="str">
        <f>IF(B293="","",IF(B293&lt;'01_Setup'!$B$7,"",IF(B293&lt;=DATE('01_Setup'!$B$5,7,5),"Q1",IF(B293&lt;=DATE('01_Setup'!$B$5,10,5),"Q2",IF(B293&lt;=DATE('01_Setup'!$B$5+1,1,5),"Q3",IF(B293&lt;='01_Setup'!$B$8,"Q4",""))))))</f>
        <v/>
      </c>
      <c r="E293" s="22"/>
      <c r="F293" s="25"/>
      <c r="G293" s="25"/>
      <c r="H293" s="22"/>
      <c r="I293" s="22"/>
      <c r="J293" s="22"/>
      <c r="K293" s="22"/>
      <c r="L293" s="22"/>
      <c r="M293" s="17"/>
      <c r="N293" s="18"/>
      <c r="O293" s="19" t="str">
        <f t="shared" si="53"/>
        <v/>
      </c>
      <c r="P293" s="19" t="str">
        <f t="shared" si="54"/>
        <v/>
      </c>
      <c r="Q293" s="19" t="str">
        <f t="shared" si="55"/>
        <v/>
      </c>
      <c r="R293" s="19" t="str">
        <f t="shared" si="56"/>
        <v/>
      </c>
      <c r="S293" s="19" t="str">
        <f t="shared" si="57"/>
        <v/>
      </c>
      <c r="T293" s="19" t="str">
        <f t="shared" si="58"/>
        <v/>
      </c>
      <c r="U293" s="19" t="str">
        <f t="shared" si="59"/>
        <v/>
      </c>
      <c r="V293" s="19" t="str">
        <f t="shared" si="60"/>
        <v/>
      </c>
      <c r="W293" s="19" t="str">
        <f t="shared" si="61"/>
        <v/>
      </c>
      <c r="X293" s="17"/>
      <c r="Y293" s="23"/>
      <c r="Z293" s="23"/>
      <c r="AA293" s="26"/>
      <c r="AB293" s="24" t="str">
        <f>IF(B293="","",IF(OR(J293="Owner Funding",J293="Drawings",J293="Transfer",J293="Private"),IF(E293="","OK",IF(COUNTIF('01_Setup'!$B$23:$B$32,E293)=1,"OK","Unknown property")),IF(COUNTIF('01_Setup'!$B$23:$B$32,E293)=1,"OK","Unknown property")))</f>
        <v/>
      </c>
      <c r="AC293" s="24" t="str">
        <f t="shared" si="62"/>
        <v/>
      </c>
      <c r="AD293" s="24" t="str">
        <f t="shared" si="63"/>
        <v/>
      </c>
      <c r="AE293" s="24" t="str">
        <f t="shared" si="64"/>
        <v/>
      </c>
    </row>
    <row r="294" spans="1:31">
      <c r="A294" s="20" t="str">
        <f t="shared" si="52"/>
        <v/>
      </c>
      <c r="B294" s="21"/>
      <c r="C294" s="20" t="str">
        <f>IF(B294="","",IF(AND(B294&gt;='01_Setup'!$B$7,B294&lt;='01_Setup'!$B$8),'01_Setup'!$B$6,"Outside selected year"))</f>
        <v/>
      </c>
      <c r="D294" s="20" t="str">
        <f>IF(B294="","",IF(B294&lt;'01_Setup'!$B$7,"",IF(B294&lt;=DATE('01_Setup'!$B$5,7,5),"Q1",IF(B294&lt;=DATE('01_Setup'!$B$5,10,5),"Q2",IF(B294&lt;=DATE('01_Setup'!$B$5+1,1,5),"Q3",IF(B294&lt;='01_Setup'!$B$8,"Q4",""))))))</f>
        <v/>
      </c>
      <c r="E294" s="22"/>
      <c r="F294" s="25"/>
      <c r="G294" s="25"/>
      <c r="H294" s="22"/>
      <c r="I294" s="22"/>
      <c r="J294" s="22"/>
      <c r="K294" s="22"/>
      <c r="L294" s="22"/>
      <c r="M294" s="17"/>
      <c r="N294" s="18"/>
      <c r="O294" s="19" t="str">
        <f t="shared" si="53"/>
        <v/>
      </c>
      <c r="P294" s="19" t="str">
        <f t="shared" si="54"/>
        <v/>
      </c>
      <c r="Q294" s="19" t="str">
        <f t="shared" si="55"/>
        <v/>
      </c>
      <c r="R294" s="19" t="str">
        <f t="shared" si="56"/>
        <v/>
      </c>
      <c r="S294" s="19" t="str">
        <f t="shared" si="57"/>
        <v/>
      </c>
      <c r="T294" s="19" t="str">
        <f t="shared" si="58"/>
        <v/>
      </c>
      <c r="U294" s="19" t="str">
        <f t="shared" si="59"/>
        <v/>
      </c>
      <c r="V294" s="19" t="str">
        <f t="shared" si="60"/>
        <v/>
      </c>
      <c r="W294" s="19" t="str">
        <f t="shared" si="61"/>
        <v/>
      </c>
      <c r="X294" s="17"/>
      <c r="Y294" s="23"/>
      <c r="Z294" s="23"/>
      <c r="AA294" s="26"/>
      <c r="AB294" s="24" t="str">
        <f>IF(B294="","",IF(OR(J294="Owner Funding",J294="Drawings",J294="Transfer",J294="Private"),IF(E294="","OK",IF(COUNTIF('01_Setup'!$B$23:$B$32,E294)=1,"OK","Unknown property")),IF(COUNTIF('01_Setup'!$B$23:$B$32,E294)=1,"OK","Unknown property")))</f>
        <v/>
      </c>
      <c r="AC294" s="24" t="str">
        <f t="shared" si="62"/>
        <v/>
      </c>
      <c r="AD294" s="24" t="str">
        <f t="shared" si="63"/>
        <v/>
      </c>
      <c r="AE294" s="24" t="str">
        <f t="shared" si="64"/>
        <v/>
      </c>
    </row>
    <row r="295" spans="1:31">
      <c r="A295" s="20" t="str">
        <f t="shared" si="52"/>
        <v/>
      </c>
      <c r="B295" s="21"/>
      <c r="C295" s="20" t="str">
        <f>IF(B295="","",IF(AND(B295&gt;='01_Setup'!$B$7,B295&lt;='01_Setup'!$B$8),'01_Setup'!$B$6,"Outside selected year"))</f>
        <v/>
      </c>
      <c r="D295" s="20" t="str">
        <f>IF(B295="","",IF(B295&lt;'01_Setup'!$B$7,"",IF(B295&lt;=DATE('01_Setup'!$B$5,7,5),"Q1",IF(B295&lt;=DATE('01_Setup'!$B$5,10,5),"Q2",IF(B295&lt;=DATE('01_Setup'!$B$5+1,1,5),"Q3",IF(B295&lt;='01_Setup'!$B$8,"Q4",""))))))</f>
        <v/>
      </c>
      <c r="E295" s="22"/>
      <c r="F295" s="25"/>
      <c r="G295" s="25"/>
      <c r="H295" s="22"/>
      <c r="I295" s="22"/>
      <c r="J295" s="22"/>
      <c r="K295" s="22"/>
      <c r="L295" s="22"/>
      <c r="M295" s="17"/>
      <c r="N295" s="18"/>
      <c r="O295" s="19" t="str">
        <f t="shared" si="53"/>
        <v/>
      </c>
      <c r="P295" s="19" t="str">
        <f t="shared" si="54"/>
        <v/>
      </c>
      <c r="Q295" s="19" t="str">
        <f t="shared" si="55"/>
        <v/>
      </c>
      <c r="R295" s="19" t="str">
        <f t="shared" si="56"/>
        <v/>
      </c>
      <c r="S295" s="19" t="str">
        <f t="shared" si="57"/>
        <v/>
      </c>
      <c r="T295" s="19" t="str">
        <f t="shared" si="58"/>
        <v/>
      </c>
      <c r="U295" s="19" t="str">
        <f t="shared" si="59"/>
        <v/>
      </c>
      <c r="V295" s="19" t="str">
        <f t="shared" si="60"/>
        <v/>
      </c>
      <c r="W295" s="19" t="str">
        <f t="shared" si="61"/>
        <v/>
      </c>
      <c r="X295" s="17"/>
      <c r="Y295" s="23"/>
      <c r="Z295" s="23"/>
      <c r="AA295" s="26"/>
      <c r="AB295" s="24" t="str">
        <f>IF(B295="","",IF(OR(J295="Owner Funding",J295="Drawings",J295="Transfer",J295="Private"),IF(E295="","OK",IF(COUNTIF('01_Setup'!$B$23:$B$32,E295)=1,"OK","Unknown property")),IF(COUNTIF('01_Setup'!$B$23:$B$32,E295)=1,"OK","Unknown property")))</f>
        <v/>
      </c>
      <c r="AC295" s="24" t="str">
        <f t="shared" si="62"/>
        <v/>
      </c>
      <c r="AD295" s="24" t="str">
        <f t="shared" si="63"/>
        <v/>
      </c>
      <c r="AE295" s="24" t="str">
        <f t="shared" si="64"/>
        <v/>
      </c>
    </row>
    <row r="296" spans="1:31">
      <c r="A296" s="20" t="str">
        <f t="shared" si="52"/>
        <v/>
      </c>
      <c r="B296" s="21"/>
      <c r="C296" s="20" t="str">
        <f>IF(B296="","",IF(AND(B296&gt;='01_Setup'!$B$7,B296&lt;='01_Setup'!$B$8),'01_Setup'!$B$6,"Outside selected year"))</f>
        <v/>
      </c>
      <c r="D296" s="20" t="str">
        <f>IF(B296="","",IF(B296&lt;'01_Setup'!$B$7,"",IF(B296&lt;=DATE('01_Setup'!$B$5,7,5),"Q1",IF(B296&lt;=DATE('01_Setup'!$B$5,10,5),"Q2",IF(B296&lt;=DATE('01_Setup'!$B$5+1,1,5),"Q3",IF(B296&lt;='01_Setup'!$B$8,"Q4",""))))))</f>
        <v/>
      </c>
      <c r="E296" s="22"/>
      <c r="F296" s="25"/>
      <c r="G296" s="25"/>
      <c r="H296" s="22"/>
      <c r="I296" s="22"/>
      <c r="J296" s="22"/>
      <c r="K296" s="22"/>
      <c r="L296" s="22"/>
      <c r="M296" s="17"/>
      <c r="N296" s="18"/>
      <c r="O296" s="19" t="str">
        <f t="shared" si="53"/>
        <v/>
      </c>
      <c r="P296" s="19" t="str">
        <f t="shared" si="54"/>
        <v/>
      </c>
      <c r="Q296" s="19" t="str">
        <f t="shared" si="55"/>
        <v/>
      </c>
      <c r="R296" s="19" t="str">
        <f t="shared" si="56"/>
        <v/>
      </c>
      <c r="S296" s="19" t="str">
        <f t="shared" si="57"/>
        <v/>
      </c>
      <c r="T296" s="19" t="str">
        <f t="shared" si="58"/>
        <v/>
      </c>
      <c r="U296" s="19" t="str">
        <f t="shared" si="59"/>
        <v/>
      </c>
      <c r="V296" s="19" t="str">
        <f t="shared" si="60"/>
        <v/>
      </c>
      <c r="W296" s="19" t="str">
        <f t="shared" si="61"/>
        <v/>
      </c>
      <c r="X296" s="17"/>
      <c r="Y296" s="23"/>
      <c r="Z296" s="23"/>
      <c r="AA296" s="26"/>
      <c r="AB296" s="24" t="str">
        <f>IF(B296="","",IF(OR(J296="Owner Funding",J296="Drawings",J296="Transfer",J296="Private"),IF(E296="","OK",IF(COUNTIF('01_Setup'!$B$23:$B$32,E296)=1,"OK","Unknown property")),IF(COUNTIF('01_Setup'!$B$23:$B$32,E296)=1,"OK","Unknown property")))</f>
        <v/>
      </c>
      <c r="AC296" s="24" t="str">
        <f t="shared" si="62"/>
        <v/>
      </c>
      <c r="AD296" s="24" t="str">
        <f t="shared" si="63"/>
        <v/>
      </c>
      <c r="AE296" s="24" t="str">
        <f t="shared" si="64"/>
        <v/>
      </c>
    </row>
    <row r="297" spans="1:31">
      <c r="A297" s="20" t="str">
        <f t="shared" si="52"/>
        <v/>
      </c>
      <c r="B297" s="21"/>
      <c r="C297" s="20" t="str">
        <f>IF(B297="","",IF(AND(B297&gt;='01_Setup'!$B$7,B297&lt;='01_Setup'!$B$8),'01_Setup'!$B$6,"Outside selected year"))</f>
        <v/>
      </c>
      <c r="D297" s="20" t="str">
        <f>IF(B297="","",IF(B297&lt;'01_Setup'!$B$7,"",IF(B297&lt;=DATE('01_Setup'!$B$5,7,5),"Q1",IF(B297&lt;=DATE('01_Setup'!$B$5,10,5),"Q2",IF(B297&lt;=DATE('01_Setup'!$B$5+1,1,5),"Q3",IF(B297&lt;='01_Setup'!$B$8,"Q4",""))))))</f>
        <v/>
      </c>
      <c r="E297" s="22"/>
      <c r="F297" s="25"/>
      <c r="G297" s="25"/>
      <c r="H297" s="22"/>
      <c r="I297" s="22"/>
      <c r="J297" s="22"/>
      <c r="K297" s="22"/>
      <c r="L297" s="22"/>
      <c r="M297" s="17"/>
      <c r="N297" s="18"/>
      <c r="O297" s="19" t="str">
        <f t="shared" si="53"/>
        <v/>
      </c>
      <c r="P297" s="19" t="str">
        <f t="shared" si="54"/>
        <v/>
      </c>
      <c r="Q297" s="19" t="str">
        <f t="shared" si="55"/>
        <v/>
      </c>
      <c r="R297" s="19" t="str">
        <f t="shared" si="56"/>
        <v/>
      </c>
      <c r="S297" s="19" t="str">
        <f t="shared" si="57"/>
        <v/>
      </c>
      <c r="T297" s="19" t="str">
        <f t="shared" si="58"/>
        <v/>
      </c>
      <c r="U297" s="19" t="str">
        <f t="shared" si="59"/>
        <v/>
      </c>
      <c r="V297" s="19" t="str">
        <f t="shared" si="60"/>
        <v/>
      </c>
      <c r="W297" s="19" t="str">
        <f t="shared" si="61"/>
        <v/>
      </c>
      <c r="X297" s="17"/>
      <c r="Y297" s="23"/>
      <c r="Z297" s="23"/>
      <c r="AA297" s="26"/>
      <c r="AB297" s="24" t="str">
        <f>IF(B297="","",IF(OR(J297="Owner Funding",J297="Drawings",J297="Transfer",J297="Private"),IF(E297="","OK",IF(COUNTIF('01_Setup'!$B$23:$B$32,E297)=1,"OK","Unknown property")),IF(COUNTIF('01_Setup'!$B$23:$B$32,E297)=1,"OK","Unknown property")))</f>
        <v/>
      </c>
      <c r="AC297" s="24" t="str">
        <f t="shared" si="62"/>
        <v/>
      </c>
      <c r="AD297" s="24" t="str">
        <f t="shared" si="63"/>
        <v/>
      </c>
      <c r="AE297" s="24" t="str">
        <f t="shared" si="64"/>
        <v/>
      </c>
    </row>
    <row r="298" spans="1:31">
      <c r="A298" s="20" t="str">
        <f t="shared" si="52"/>
        <v/>
      </c>
      <c r="B298" s="21"/>
      <c r="C298" s="20" t="str">
        <f>IF(B298="","",IF(AND(B298&gt;='01_Setup'!$B$7,B298&lt;='01_Setup'!$B$8),'01_Setup'!$B$6,"Outside selected year"))</f>
        <v/>
      </c>
      <c r="D298" s="20" t="str">
        <f>IF(B298="","",IF(B298&lt;'01_Setup'!$B$7,"",IF(B298&lt;=DATE('01_Setup'!$B$5,7,5),"Q1",IF(B298&lt;=DATE('01_Setup'!$B$5,10,5),"Q2",IF(B298&lt;=DATE('01_Setup'!$B$5+1,1,5),"Q3",IF(B298&lt;='01_Setup'!$B$8,"Q4",""))))))</f>
        <v/>
      </c>
      <c r="E298" s="22"/>
      <c r="F298" s="25"/>
      <c r="G298" s="25"/>
      <c r="H298" s="22"/>
      <c r="I298" s="22"/>
      <c r="J298" s="22"/>
      <c r="K298" s="22"/>
      <c r="L298" s="22"/>
      <c r="M298" s="17"/>
      <c r="N298" s="18"/>
      <c r="O298" s="19" t="str">
        <f t="shared" si="53"/>
        <v/>
      </c>
      <c r="P298" s="19" t="str">
        <f t="shared" si="54"/>
        <v/>
      </c>
      <c r="Q298" s="19" t="str">
        <f t="shared" si="55"/>
        <v/>
      </c>
      <c r="R298" s="19" t="str">
        <f t="shared" si="56"/>
        <v/>
      </c>
      <c r="S298" s="19" t="str">
        <f t="shared" si="57"/>
        <v/>
      </c>
      <c r="T298" s="19" t="str">
        <f t="shared" si="58"/>
        <v/>
      </c>
      <c r="U298" s="19" t="str">
        <f t="shared" si="59"/>
        <v/>
      </c>
      <c r="V298" s="19" t="str">
        <f t="shared" si="60"/>
        <v/>
      </c>
      <c r="W298" s="19" t="str">
        <f t="shared" si="61"/>
        <v/>
      </c>
      <c r="X298" s="17"/>
      <c r="Y298" s="23"/>
      <c r="Z298" s="23"/>
      <c r="AA298" s="26"/>
      <c r="AB298" s="24" t="str">
        <f>IF(B298="","",IF(OR(J298="Owner Funding",J298="Drawings",J298="Transfer",J298="Private"),IF(E298="","OK",IF(COUNTIF('01_Setup'!$B$23:$B$32,E298)=1,"OK","Unknown property")),IF(COUNTIF('01_Setup'!$B$23:$B$32,E298)=1,"OK","Unknown property")))</f>
        <v/>
      </c>
      <c r="AC298" s="24" t="str">
        <f t="shared" si="62"/>
        <v/>
      </c>
      <c r="AD298" s="24" t="str">
        <f t="shared" si="63"/>
        <v/>
      </c>
      <c r="AE298" s="24" t="str">
        <f t="shared" si="64"/>
        <v/>
      </c>
    </row>
    <row r="299" spans="1:31">
      <c r="A299" s="20" t="str">
        <f t="shared" si="52"/>
        <v/>
      </c>
      <c r="B299" s="21"/>
      <c r="C299" s="20" t="str">
        <f>IF(B299="","",IF(AND(B299&gt;='01_Setup'!$B$7,B299&lt;='01_Setup'!$B$8),'01_Setup'!$B$6,"Outside selected year"))</f>
        <v/>
      </c>
      <c r="D299" s="20" t="str">
        <f>IF(B299="","",IF(B299&lt;'01_Setup'!$B$7,"",IF(B299&lt;=DATE('01_Setup'!$B$5,7,5),"Q1",IF(B299&lt;=DATE('01_Setup'!$B$5,10,5),"Q2",IF(B299&lt;=DATE('01_Setup'!$B$5+1,1,5),"Q3",IF(B299&lt;='01_Setup'!$B$8,"Q4",""))))))</f>
        <v/>
      </c>
      <c r="E299" s="22"/>
      <c r="F299" s="25"/>
      <c r="G299" s="25"/>
      <c r="H299" s="22"/>
      <c r="I299" s="22"/>
      <c r="J299" s="22"/>
      <c r="K299" s="22"/>
      <c r="L299" s="22"/>
      <c r="M299" s="17"/>
      <c r="N299" s="18"/>
      <c r="O299" s="19" t="str">
        <f t="shared" si="53"/>
        <v/>
      </c>
      <c r="P299" s="19" t="str">
        <f t="shared" si="54"/>
        <v/>
      </c>
      <c r="Q299" s="19" t="str">
        <f t="shared" si="55"/>
        <v/>
      </c>
      <c r="R299" s="19" t="str">
        <f t="shared" si="56"/>
        <v/>
      </c>
      <c r="S299" s="19" t="str">
        <f t="shared" si="57"/>
        <v/>
      </c>
      <c r="T299" s="19" t="str">
        <f t="shared" si="58"/>
        <v/>
      </c>
      <c r="U299" s="19" t="str">
        <f t="shared" si="59"/>
        <v/>
      </c>
      <c r="V299" s="19" t="str">
        <f t="shared" si="60"/>
        <v/>
      </c>
      <c r="W299" s="19" t="str">
        <f t="shared" si="61"/>
        <v/>
      </c>
      <c r="X299" s="17"/>
      <c r="Y299" s="23"/>
      <c r="Z299" s="23"/>
      <c r="AA299" s="26"/>
      <c r="AB299" s="24" t="str">
        <f>IF(B299="","",IF(OR(J299="Owner Funding",J299="Drawings",J299="Transfer",J299="Private"),IF(E299="","OK",IF(COUNTIF('01_Setup'!$B$23:$B$32,E299)=1,"OK","Unknown property")),IF(COUNTIF('01_Setup'!$B$23:$B$32,E299)=1,"OK","Unknown property")))</f>
        <v/>
      </c>
      <c r="AC299" s="24" t="str">
        <f t="shared" si="62"/>
        <v/>
      </c>
      <c r="AD299" s="24" t="str">
        <f t="shared" si="63"/>
        <v/>
      </c>
      <c r="AE299" s="24" t="str">
        <f t="shared" si="64"/>
        <v/>
      </c>
    </row>
    <row r="300" spans="1:31">
      <c r="A300" s="20" t="str">
        <f t="shared" si="52"/>
        <v/>
      </c>
      <c r="B300" s="21"/>
      <c r="C300" s="20" t="str">
        <f>IF(B300="","",IF(AND(B300&gt;='01_Setup'!$B$7,B300&lt;='01_Setup'!$B$8),'01_Setup'!$B$6,"Outside selected year"))</f>
        <v/>
      </c>
      <c r="D300" s="20" t="str">
        <f>IF(B300="","",IF(B300&lt;'01_Setup'!$B$7,"",IF(B300&lt;=DATE('01_Setup'!$B$5,7,5),"Q1",IF(B300&lt;=DATE('01_Setup'!$B$5,10,5),"Q2",IF(B300&lt;=DATE('01_Setup'!$B$5+1,1,5),"Q3",IF(B300&lt;='01_Setup'!$B$8,"Q4",""))))))</f>
        <v/>
      </c>
      <c r="E300" s="22"/>
      <c r="F300" s="25"/>
      <c r="G300" s="25"/>
      <c r="H300" s="22"/>
      <c r="I300" s="22"/>
      <c r="J300" s="22"/>
      <c r="K300" s="22"/>
      <c r="L300" s="22"/>
      <c r="M300" s="17"/>
      <c r="N300" s="18"/>
      <c r="O300" s="19" t="str">
        <f t="shared" si="53"/>
        <v/>
      </c>
      <c r="P300" s="19" t="str">
        <f t="shared" si="54"/>
        <v/>
      </c>
      <c r="Q300" s="19" t="str">
        <f t="shared" si="55"/>
        <v/>
      </c>
      <c r="R300" s="19" t="str">
        <f t="shared" si="56"/>
        <v/>
      </c>
      <c r="S300" s="19" t="str">
        <f t="shared" si="57"/>
        <v/>
      </c>
      <c r="T300" s="19" t="str">
        <f t="shared" si="58"/>
        <v/>
      </c>
      <c r="U300" s="19" t="str">
        <f t="shared" si="59"/>
        <v/>
      </c>
      <c r="V300" s="19" t="str">
        <f t="shared" si="60"/>
        <v/>
      </c>
      <c r="W300" s="19" t="str">
        <f t="shared" si="61"/>
        <v/>
      </c>
      <c r="X300" s="17"/>
      <c r="Y300" s="23"/>
      <c r="Z300" s="23"/>
      <c r="AA300" s="26"/>
      <c r="AB300" s="24" t="str">
        <f>IF(B300="","",IF(OR(J300="Owner Funding",J300="Drawings",J300="Transfer",J300="Private"),IF(E300="","OK",IF(COUNTIF('01_Setup'!$B$23:$B$32,E300)=1,"OK","Unknown property")),IF(COUNTIF('01_Setup'!$B$23:$B$32,E300)=1,"OK","Unknown property")))</f>
        <v/>
      </c>
      <c r="AC300" s="24" t="str">
        <f t="shared" si="62"/>
        <v/>
      </c>
      <c r="AD300" s="24" t="str">
        <f t="shared" si="63"/>
        <v/>
      </c>
      <c r="AE300" s="24" t="str">
        <f t="shared" si="64"/>
        <v/>
      </c>
    </row>
    <row r="301" spans="1:31">
      <c r="A301" s="20" t="str">
        <f t="shared" si="52"/>
        <v/>
      </c>
      <c r="B301" s="21"/>
      <c r="C301" s="20" t="str">
        <f>IF(B301="","",IF(AND(B301&gt;='01_Setup'!$B$7,B301&lt;='01_Setup'!$B$8),'01_Setup'!$B$6,"Outside selected year"))</f>
        <v/>
      </c>
      <c r="D301" s="20" t="str">
        <f>IF(B301="","",IF(B301&lt;'01_Setup'!$B$7,"",IF(B301&lt;=DATE('01_Setup'!$B$5,7,5),"Q1",IF(B301&lt;=DATE('01_Setup'!$B$5,10,5),"Q2",IF(B301&lt;=DATE('01_Setup'!$B$5+1,1,5),"Q3",IF(B301&lt;='01_Setup'!$B$8,"Q4",""))))))</f>
        <v/>
      </c>
      <c r="E301" s="22"/>
      <c r="F301" s="25"/>
      <c r="G301" s="25"/>
      <c r="H301" s="22"/>
      <c r="I301" s="22"/>
      <c r="J301" s="22"/>
      <c r="K301" s="22"/>
      <c r="L301" s="22"/>
      <c r="M301" s="17"/>
      <c r="N301" s="18"/>
      <c r="O301" s="19" t="str">
        <f t="shared" si="53"/>
        <v/>
      </c>
      <c r="P301" s="19" t="str">
        <f t="shared" si="54"/>
        <v/>
      </c>
      <c r="Q301" s="19" t="str">
        <f t="shared" si="55"/>
        <v/>
      </c>
      <c r="R301" s="19" t="str">
        <f t="shared" si="56"/>
        <v/>
      </c>
      <c r="S301" s="19" t="str">
        <f t="shared" si="57"/>
        <v/>
      </c>
      <c r="T301" s="19" t="str">
        <f t="shared" si="58"/>
        <v/>
      </c>
      <c r="U301" s="19" t="str">
        <f t="shared" si="59"/>
        <v/>
      </c>
      <c r="V301" s="19" t="str">
        <f t="shared" si="60"/>
        <v/>
      </c>
      <c r="W301" s="19" t="str">
        <f t="shared" si="61"/>
        <v/>
      </c>
      <c r="X301" s="17"/>
      <c r="Y301" s="23"/>
      <c r="Z301" s="23"/>
      <c r="AA301" s="26"/>
      <c r="AB301" s="24" t="str">
        <f>IF(B301="","",IF(OR(J301="Owner Funding",J301="Drawings",J301="Transfer",J301="Private"),IF(E301="","OK",IF(COUNTIF('01_Setup'!$B$23:$B$32,E301)=1,"OK","Unknown property")),IF(COUNTIF('01_Setup'!$B$23:$B$32,E301)=1,"OK","Unknown property")))</f>
        <v/>
      </c>
      <c r="AC301" s="24" t="str">
        <f t="shared" si="62"/>
        <v/>
      </c>
      <c r="AD301" s="24" t="str">
        <f t="shared" si="63"/>
        <v/>
      </c>
      <c r="AE301" s="24" t="str">
        <f t="shared" si="64"/>
        <v/>
      </c>
    </row>
    <row r="302" spans="1:31">
      <c r="A302" s="20" t="str">
        <f t="shared" si="52"/>
        <v/>
      </c>
      <c r="B302" s="21"/>
      <c r="C302" s="20" t="str">
        <f>IF(B302="","",IF(AND(B302&gt;='01_Setup'!$B$7,B302&lt;='01_Setup'!$B$8),'01_Setup'!$B$6,"Outside selected year"))</f>
        <v/>
      </c>
      <c r="D302" s="20" t="str">
        <f>IF(B302="","",IF(B302&lt;'01_Setup'!$B$7,"",IF(B302&lt;=DATE('01_Setup'!$B$5,7,5),"Q1",IF(B302&lt;=DATE('01_Setup'!$B$5,10,5),"Q2",IF(B302&lt;=DATE('01_Setup'!$B$5+1,1,5),"Q3",IF(B302&lt;='01_Setup'!$B$8,"Q4",""))))))</f>
        <v/>
      </c>
      <c r="E302" s="22"/>
      <c r="F302" s="25"/>
      <c r="G302" s="25"/>
      <c r="H302" s="22"/>
      <c r="I302" s="22"/>
      <c r="J302" s="22"/>
      <c r="K302" s="22"/>
      <c r="L302" s="22"/>
      <c r="M302" s="17"/>
      <c r="N302" s="18"/>
      <c r="O302" s="19" t="str">
        <f t="shared" si="53"/>
        <v/>
      </c>
      <c r="P302" s="19" t="str">
        <f t="shared" si="54"/>
        <v/>
      </c>
      <c r="Q302" s="19" t="str">
        <f t="shared" si="55"/>
        <v/>
      </c>
      <c r="R302" s="19" t="str">
        <f t="shared" si="56"/>
        <v/>
      </c>
      <c r="S302" s="19" t="str">
        <f t="shared" si="57"/>
        <v/>
      </c>
      <c r="T302" s="19" t="str">
        <f t="shared" si="58"/>
        <v/>
      </c>
      <c r="U302" s="19" t="str">
        <f t="shared" si="59"/>
        <v/>
      </c>
      <c r="V302" s="19" t="str">
        <f t="shared" si="60"/>
        <v/>
      </c>
      <c r="W302" s="19" t="str">
        <f t="shared" si="61"/>
        <v/>
      </c>
      <c r="X302" s="17"/>
      <c r="Y302" s="23"/>
      <c r="Z302" s="23"/>
      <c r="AA302" s="26"/>
      <c r="AB302" s="24" t="str">
        <f>IF(B302="","",IF(OR(J302="Owner Funding",J302="Drawings",J302="Transfer",J302="Private"),IF(E302="","OK",IF(COUNTIF('01_Setup'!$B$23:$B$32,E302)=1,"OK","Unknown property")),IF(COUNTIF('01_Setup'!$B$23:$B$32,E302)=1,"OK","Unknown property")))</f>
        <v/>
      </c>
      <c r="AC302" s="24" t="str">
        <f t="shared" si="62"/>
        <v/>
      </c>
      <c r="AD302" s="24" t="str">
        <f t="shared" si="63"/>
        <v/>
      </c>
      <c r="AE302" s="24" t="str">
        <f t="shared" si="64"/>
        <v/>
      </c>
    </row>
    <row r="303" spans="1:31">
      <c r="A303" s="20" t="str">
        <f t="shared" si="52"/>
        <v/>
      </c>
      <c r="B303" s="21"/>
      <c r="C303" s="20" t="str">
        <f>IF(B303="","",IF(AND(B303&gt;='01_Setup'!$B$7,B303&lt;='01_Setup'!$B$8),'01_Setup'!$B$6,"Outside selected year"))</f>
        <v/>
      </c>
      <c r="D303" s="20" t="str">
        <f>IF(B303="","",IF(B303&lt;'01_Setup'!$B$7,"",IF(B303&lt;=DATE('01_Setup'!$B$5,7,5),"Q1",IF(B303&lt;=DATE('01_Setup'!$B$5,10,5),"Q2",IF(B303&lt;=DATE('01_Setup'!$B$5+1,1,5),"Q3",IF(B303&lt;='01_Setup'!$B$8,"Q4",""))))))</f>
        <v/>
      </c>
      <c r="E303" s="22"/>
      <c r="F303" s="25"/>
      <c r="G303" s="25"/>
      <c r="H303" s="22"/>
      <c r="I303" s="22"/>
      <c r="J303" s="22"/>
      <c r="K303" s="22"/>
      <c r="L303" s="22"/>
      <c r="M303" s="17"/>
      <c r="N303" s="18"/>
      <c r="O303" s="19" t="str">
        <f t="shared" si="53"/>
        <v/>
      </c>
      <c r="P303" s="19" t="str">
        <f t="shared" si="54"/>
        <v/>
      </c>
      <c r="Q303" s="19" t="str">
        <f t="shared" si="55"/>
        <v/>
      </c>
      <c r="R303" s="19" t="str">
        <f t="shared" si="56"/>
        <v/>
      </c>
      <c r="S303" s="19" t="str">
        <f t="shared" si="57"/>
        <v/>
      </c>
      <c r="T303" s="19" t="str">
        <f t="shared" si="58"/>
        <v/>
      </c>
      <c r="U303" s="19" t="str">
        <f t="shared" si="59"/>
        <v/>
      </c>
      <c r="V303" s="19" t="str">
        <f t="shared" si="60"/>
        <v/>
      </c>
      <c r="W303" s="19" t="str">
        <f t="shared" si="61"/>
        <v/>
      </c>
      <c r="X303" s="17"/>
      <c r="Y303" s="23"/>
      <c r="Z303" s="23"/>
      <c r="AA303" s="26"/>
      <c r="AB303" s="24" t="str">
        <f>IF(B303="","",IF(OR(J303="Owner Funding",J303="Drawings",J303="Transfer",J303="Private"),IF(E303="","OK",IF(COUNTIF('01_Setup'!$B$23:$B$32,E303)=1,"OK","Unknown property")),IF(COUNTIF('01_Setup'!$B$23:$B$32,E303)=1,"OK","Unknown property")))</f>
        <v/>
      </c>
      <c r="AC303" s="24" t="str">
        <f t="shared" si="62"/>
        <v/>
      </c>
      <c r="AD303" s="24" t="str">
        <f t="shared" si="63"/>
        <v/>
      </c>
      <c r="AE303" s="24" t="str">
        <f t="shared" si="64"/>
        <v/>
      </c>
    </row>
    <row r="304" spans="1:31">
      <c r="A304" s="20" t="str">
        <f t="shared" si="52"/>
        <v/>
      </c>
      <c r="B304" s="21"/>
      <c r="C304" s="20" t="str">
        <f>IF(B304="","",IF(AND(B304&gt;='01_Setup'!$B$7,B304&lt;='01_Setup'!$B$8),'01_Setup'!$B$6,"Outside selected year"))</f>
        <v/>
      </c>
      <c r="D304" s="20" t="str">
        <f>IF(B304="","",IF(B304&lt;'01_Setup'!$B$7,"",IF(B304&lt;=DATE('01_Setup'!$B$5,7,5),"Q1",IF(B304&lt;=DATE('01_Setup'!$B$5,10,5),"Q2",IF(B304&lt;=DATE('01_Setup'!$B$5+1,1,5),"Q3",IF(B304&lt;='01_Setup'!$B$8,"Q4",""))))))</f>
        <v/>
      </c>
      <c r="E304" s="22"/>
      <c r="F304" s="25"/>
      <c r="G304" s="25"/>
      <c r="H304" s="22"/>
      <c r="I304" s="22"/>
      <c r="J304" s="22"/>
      <c r="K304" s="22"/>
      <c r="L304" s="22"/>
      <c r="M304" s="17"/>
      <c r="N304" s="18"/>
      <c r="O304" s="19" t="str">
        <f t="shared" si="53"/>
        <v/>
      </c>
      <c r="P304" s="19" t="str">
        <f t="shared" si="54"/>
        <v/>
      </c>
      <c r="Q304" s="19" t="str">
        <f t="shared" si="55"/>
        <v/>
      </c>
      <c r="R304" s="19" t="str">
        <f t="shared" si="56"/>
        <v/>
      </c>
      <c r="S304" s="19" t="str">
        <f t="shared" si="57"/>
        <v/>
      </c>
      <c r="T304" s="19" t="str">
        <f t="shared" si="58"/>
        <v/>
      </c>
      <c r="U304" s="19" t="str">
        <f t="shared" si="59"/>
        <v/>
      </c>
      <c r="V304" s="19" t="str">
        <f t="shared" si="60"/>
        <v/>
      </c>
      <c r="W304" s="19" t="str">
        <f t="shared" si="61"/>
        <v/>
      </c>
      <c r="X304" s="17"/>
      <c r="Y304" s="23"/>
      <c r="Z304" s="23"/>
      <c r="AA304" s="26"/>
      <c r="AB304" s="24" t="str">
        <f>IF(B304="","",IF(OR(J304="Owner Funding",J304="Drawings",J304="Transfer",J304="Private"),IF(E304="","OK",IF(COUNTIF('01_Setup'!$B$23:$B$32,E304)=1,"OK","Unknown property")),IF(COUNTIF('01_Setup'!$B$23:$B$32,E304)=1,"OK","Unknown property")))</f>
        <v/>
      </c>
      <c r="AC304" s="24" t="str">
        <f t="shared" si="62"/>
        <v/>
      </c>
      <c r="AD304" s="24" t="str">
        <f t="shared" si="63"/>
        <v/>
      </c>
      <c r="AE304" s="24" t="str">
        <f t="shared" si="64"/>
        <v/>
      </c>
    </row>
    <row r="305" spans="1:31">
      <c r="A305" s="20" t="str">
        <f t="shared" si="52"/>
        <v/>
      </c>
      <c r="B305" s="21"/>
      <c r="C305" s="20" t="str">
        <f>IF(B305="","",IF(AND(B305&gt;='01_Setup'!$B$7,B305&lt;='01_Setup'!$B$8),'01_Setup'!$B$6,"Outside selected year"))</f>
        <v/>
      </c>
      <c r="D305" s="20" t="str">
        <f>IF(B305="","",IF(B305&lt;'01_Setup'!$B$7,"",IF(B305&lt;=DATE('01_Setup'!$B$5,7,5),"Q1",IF(B305&lt;=DATE('01_Setup'!$B$5,10,5),"Q2",IF(B305&lt;=DATE('01_Setup'!$B$5+1,1,5),"Q3",IF(B305&lt;='01_Setup'!$B$8,"Q4",""))))))</f>
        <v/>
      </c>
      <c r="E305" s="22"/>
      <c r="F305" s="25"/>
      <c r="G305" s="25"/>
      <c r="H305" s="22"/>
      <c r="I305" s="22"/>
      <c r="J305" s="22"/>
      <c r="K305" s="22"/>
      <c r="L305" s="22"/>
      <c r="M305" s="17"/>
      <c r="N305" s="18"/>
      <c r="O305" s="19" t="str">
        <f t="shared" si="53"/>
        <v/>
      </c>
      <c r="P305" s="19" t="str">
        <f t="shared" si="54"/>
        <v/>
      </c>
      <c r="Q305" s="19" t="str">
        <f t="shared" si="55"/>
        <v/>
      </c>
      <c r="R305" s="19" t="str">
        <f t="shared" si="56"/>
        <v/>
      </c>
      <c r="S305" s="19" t="str">
        <f t="shared" si="57"/>
        <v/>
      </c>
      <c r="T305" s="19" t="str">
        <f t="shared" si="58"/>
        <v/>
      </c>
      <c r="U305" s="19" t="str">
        <f t="shared" si="59"/>
        <v/>
      </c>
      <c r="V305" s="19" t="str">
        <f t="shared" si="60"/>
        <v/>
      </c>
      <c r="W305" s="19" t="str">
        <f t="shared" si="61"/>
        <v/>
      </c>
      <c r="X305" s="17"/>
      <c r="Y305" s="23"/>
      <c r="Z305" s="23"/>
      <c r="AA305" s="26"/>
      <c r="AB305" s="24" t="str">
        <f>IF(B305="","",IF(OR(J305="Owner Funding",J305="Drawings",J305="Transfer",J305="Private"),IF(E305="","OK",IF(COUNTIF('01_Setup'!$B$23:$B$32,E305)=1,"OK","Unknown property")),IF(COUNTIF('01_Setup'!$B$23:$B$32,E305)=1,"OK","Unknown property")))</f>
        <v/>
      </c>
      <c r="AC305" s="24" t="str">
        <f t="shared" si="62"/>
        <v/>
      </c>
      <c r="AD305" s="24" t="str">
        <f t="shared" si="63"/>
        <v/>
      </c>
      <c r="AE305" s="24" t="str">
        <f t="shared" si="64"/>
        <v/>
      </c>
    </row>
    <row r="306" spans="1:31">
      <c r="A306" s="20" t="str">
        <f t="shared" si="52"/>
        <v/>
      </c>
      <c r="B306" s="21"/>
      <c r="C306" s="20" t="str">
        <f>IF(B306="","",IF(AND(B306&gt;='01_Setup'!$B$7,B306&lt;='01_Setup'!$B$8),'01_Setup'!$B$6,"Outside selected year"))</f>
        <v/>
      </c>
      <c r="D306" s="20" t="str">
        <f>IF(B306="","",IF(B306&lt;'01_Setup'!$B$7,"",IF(B306&lt;=DATE('01_Setup'!$B$5,7,5),"Q1",IF(B306&lt;=DATE('01_Setup'!$B$5,10,5),"Q2",IF(B306&lt;=DATE('01_Setup'!$B$5+1,1,5),"Q3",IF(B306&lt;='01_Setup'!$B$8,"Q4",""))))))</f>
        <v/>
      </c>
      <c r="E306" s="22"/>
      <c r="F306" s="25"/>
      <c r="G306" s="25"/>
      <c r="H306" s="22"/>
      <c r="I306" s="22"/>
      <c r="J306" s="22"/>
      <c r="K306" s="22"/>
      <c r="L306" s="22"/>
      <c r="M306" s="17"/>
      <c r="N306" s="18"/>
      <c r="O306" s="19" t="str">
        <f t="shared" si="53"/>
        <v/>
      </c>
      <c r="P306" s="19" t="str">
        <f t="shared" si="54"/>
        <v/>
      </c>
      <c r="Q306" s="19" t="str">
        <f t="shared" si="55"/>
        <v/>
      </c>
      <c r="R306" s="19" t="str">
        <f t="shared" si="56"/>
        <v/>
      </c>
      <c r="S306" s="19" t="str">
        <f t="shared" si="57"/>
        <v/>
      </c>
      <c r="T306" s="19" t="str">
        <f t="shared" si="58"/>
        <v/>
      </c>
      <c r="U306" s="19" t="str">
        <f t="shared" si="59"/>
        <v/>
      </c>
      <c r="V306" s="19" t="str">
        <f t="shared" si="60"/>
        <v/>
      </c>
      <c r="W306" s="19" t="str">
        <f t="shared" si="61"/>
        <v/>
      </c>
      <c r="X306" s="17"/>
      <c r="Y306" s="23"/>
      <c r="Z306" s="23"/>
      <c r="AA306" s="26"/>
      <c r="AB306" s="24" t="str">
        <f>IF(B306="","",IF(OR(J306="Owner Funding",J306="Drawings",J306="Transfer",J306="Private"),IF(E306="","OK",IF(COUNTIF('01_Setup'!$B$23:$B$32,E306)=1,"OK","Unknown property")),IF(COUNTIF('01_Setup'!$B$23:$B$32,E306)=1,"OK","Unknown property")))</f>
        <v/>
      </c>
      <c r="AC306" s="24" t="str">
        <f t="shared" si="62"/>
        <v/>
      </c>
      <c r="AD306" s="24" t="str">
        <f t="shared" si="63"/>
        <v/>
      </c>
      <c r="AE306" s="24" t="str">
        <f t="shared" si="64"/>
        <v/>
      </c>
    </row>
    <row r="307" spans="1:31">
      <c r="A307" s="20" t="str">
        <f t="shared" si="52"/>
        <v/>
      </c>
      <c r="B307" s="21"/>
      <c r="C307" s="20" t="str">
        <f>IF(B307="","",IF(AND(B307&gt;='01_Setup'!$B$7,B307&lt;='01_Setup'!$B$8),'01_Setup'!$B$6,"Outside selected year"))</f>
        <v/>
      </c>
      <c r="D307" s="20" t="str">
        <f>IF(B307="","",IF(B307&lt;'01_Setup'!$B$7,"",IF(B307&lt;=DATE('01_Setup'!$B$5,7,5),"Q1",IF(B307&lt;=DATE('01_Setup'!$B$5,10,5),"Q2",IF(B307&lt;=DATE('01_Setup'!$B$5+1,1,5),"Q3",IF(B307&lt;='01_Setup'!$B$8,"Q4",""))))))</f>
        <v/>
      </c>
      <c r="E307" s="22"/>
      <c r="F307" s="25"/>
      <c r="G307" s="25"/>
      <c r="H307" s="22"/>
      <c r="I307" s="22"/>
      <c r="J307" s="22"/>
      <c r="K307" s="22"/>
      <c r="L307" s="22"/>
      <c r="M307" s="17"/>
      <c r="N307" s="18"/>
      <c r="O307" s="19" t="str">
        <f t="shared" si="53"/>
        <v/>
      </c>
      <c r="P307" s="19" t="str">
        <f t="shared" si="54"/>
        <v/>
      </c>
      <c r="Q307" s="19" t="str">
        <f t="shared" si="55"/>
        <v/>
      </c>
      <c r="R307" s="19" t="str">
        <f t="shared" si="56"/>
        <v/>
      </c>
      <c r="S307" s="19" t="str">
        <f t="shared" si="57"/>
        <v/>
      </c>
      <c r="T307" s="19" t="str">
        <f t="shared" si="58"/>
        <v/>
      </c>
      <c r="U307" s="19" t="str">
        <f t="shared" si="59"/>
        <v/>
      </c>
      <c r="V307" s="19" t="str">
        <f t="shared" si="60"/>
        <v/>
      </c>
      <c r="W307" s="19" t="str">
        <f t="shared" si="61"/>
        <v/>
      </c>
      <c r="X307" s="17"/>
      <c r="Y307" s="23"/>
      <c r="Z307" s="23"/>
      <c r="AA307" s="26"/>
      <c r="AB307" s="24" t="str">
        <f>IF(B307="","",IF(OR(J307="Owner Funding",J307="Drawings",J307="Transfer",J307="Private"),IF(E307="","OK",IF(COUNTIF('01_Setup'!$B$23:$B$32,E307)=1,"OK","Unknown property")),IF(COUNTIF('01_Setup'!$B$23:$B$32,E307)=1,"OK","Unknown property")))</f>
        <v/>
      </c>
      <c r="AC307" s="24" t="str">
        <f t="shared" si="62"/>
        <v/>
      </c>
      <c r="AD307" s="24" t="str">
        <f t="shared" si="63"/>
        <v/>
      </c>
      <c r="AE307" s="24" t="str">
        <f t="shared" si="64"/>
        <v/>
      </c>
    </row>
    <row r="308" spans="1:31">
      <c r="A308" s="20" t="str">
        <f t="shared" si="52"/>
        <v/>
      </c>
      <c r="B308" s="21"/>
      <c r="C308" s="20" t="str">
        <f>IF(B308="","",IF(AND(B308&gt;='01_Setup'!$B$7,B308&lt;='01_Setup'!$B$8),'01_Setup'!$B$6,"Outside selected year"))</f>
        <v/>
      </c>
      <c r="D308" s="20" t="str">
        <f>IF(B308="","",IF(B308&lt;'01_Setup'!$B$7,"",IF(B308&lt;=DATE('01_Setup'!$B$5,7,5),"Q1",IF(B308&lt;=DATE('01_Setup'!$B$5,10,5),"Q2",IF(B308&lt;=DATE('01_Setup'!$B$5+1,1,5),"Q3",IF(B308&lt;='01_Setup'!$B$8,"Q4",""))))))</f>
        <v/>
      </c>
      <c r="E308" s="22"/>
      <c r="F308" s="25"/>
      <c r="G308" s="25"/>
      <c r="H308" s="22"/>
      <c r="I308" s="22"/>
      <c r="J308" s="22"/>
      <c r="K308" s="22"/>
      <c r="L308" s="22"/>
      <c r="M308" s="17"/>
      <c r="N308" s="18"/>
      <c r="O308" s="19" t="str">
        <f t="shared" si="53"/>
        <v/>
      </c>
      <c r="P308" s="19" t="str">
        <f t="shared" si="54"/>
        <v/>
      </c>
      <c r="Q308" s="19" t="str">
        <f t="shared" si="55"/>
        <v/>
      </c>
      <c r="R308" s="19" t="str">
        <f t="shared" si="56"/>
        <v/>
      </c>
      <c r="S308" s="19" t="str">
        <f t="shared" si="57"/>
        <v/>
      </c>
      <c r="T308" s="19" t="str">
        <f t="shared" si="58"/>
        <v/>
      </c>
      <c r="U308" s="19" t="str">
        <f t="shared" si="59"/>
        <v/>
      </c>
      <c r="V308" s="19" t="str">
        <f t="shared" si="60"/>
        <v/>
      </c>
      <c r="W308" s="19" t="str">
        <f t="shared" si="61"/>
        <v/>
      </c>
      <c r="X308" s="17"/>
      <c r="Y308" s="23"/>
      <c r="Z308" s="23"/>
      <c r="AA308" s="26"/>
      <c r="AB308" s="24" t="str">
        <f>IF(B308="","",IF(OR(J308="Owner Funding",J308="Drawings",J308="Transfer",J308="Private"),IF(E308="","OK",IF(COUNTIF('01_Setup'!$B$23:$B$32,E308)=1,"OK","Unknown property")),IF(COUNTIF('01_Setup'!$B$23:$B$32,E308)=1,"OK","Unknown property")))</f>
        <v/>
      </c>
      <c r="AC308" s="24" t="str">
        <f t="shared" si="62"/>
        <v/>
      </c>
      <c r="AD308" s="24" t="str">
        <f t="shared" si="63"/>
        <v/>
      </c>
      <c r="AE308" s="24" t="str">
        <f t="shared" si="64"/>
        <v/>
      </c>
    </row>
    <row r="309" spans="1:31">
      <c r="A309" s="20" t="str">
        <f t="shared" si="52"/>
        <v/>
      </c>
      <c r="B309" s="21"/>
      <c r="C309" s="20" t="str">
        <f>IF(B309="","",IF(AND(B309&gt;='01_Setup'!$B$7,B309&lt;='01_Setup'!$B$8),'01_Setup'!$B$6,"Outside selected year"))</f>
        <v/>
      </c>
      <c r="D309" s="20" t="str">
        <f>IF(B309="","",IF(B309&lt;'01_Setup'!$B$7,"",IF(B309&lt;=DATE('01_Setup'!$B$5,7,5),"Q1",IF(B309&lt;=DATE('01_Setup'!$B$5,10,5),"Q2",IF(B309&lt;=DATE('01_Setup'!$B$5+1,1,5),"Q3",IF(B309&lt;='01_Setup'!$B$8,"Q4",""))))))</f>
        <v/>
      </c>
      <c r="E309" s="22"/>
      <c r="F309" s="25"/>
      <c r="G309" s="25"/>
      <c r="H309" s="22"/>
      <c r="I309" s="22"/>
      <c r="J309" s="22"/>
      <c r="K309" s="22"/>
      <c r="L309" s="22"/>
      <c r="M309" s="17"/>
      <c r="N309" s="18"/>
      <c r="O309" s="19" t="str">
        <f t="shared" si="53"/>
        <v/>
      </c>
      <c r="P309" s="19" t="str">
        <f t="shared" si="54"/>
        <v/>
      </c>
      <c r="Q309" s="19" t="str">
        <f t="shared" si="55"/>
        <v/>
      </c>
      <c r="R309" s="19" t="str">
        <f t="shared" si="56"/>
        <v/>
      </c>
      <c r="S309" s="19" t="str">
        <f t="shared" si="57"/>
        <v/>
      </c>
      <c r="T309" s="19" t="str">
        <f t="shared" si="58"/>
        <v/>
      </c>
      <c r="U309" s="19" t="str">
        <f t="shared" si="59"/>
        <v/>
      </c>
      <c r="V309" s="19" t="str">
        <f t="shared" si="60"/>
        <v/>
      </c>
      <c r="W309" s="19" t="str">
        <f t="shared" si="61"/>
        <v/>
      </c>
      <c r="X309" s="17"/>
      <c r="Y309" s="23"/>
      <c r="Z309" s="23"/>
      <c r="AA309" s="26"/>
      <c r="AB309" s="24" t="str">
        <f>IF(B309="","",IF(OR(J309="Owner Funding",J309="Drawings",J309="Transfer",J309="Private"),IF(E309="","OK",IF(COUNTIF('01_Setup'!$B$23:$B$32,E309)=1,"OK","Unknown property")),IF(COUNTIF('01_Setup'!$B$23:$B$32,E309)=1,"OK","Unknown property")))</f>
        <v/>
      </c>
      <c r="AC309" s="24" t="str">
        <f t="shared" si="62"/>
        <v/>
      </c>
      <c r="AD309" s="24" t="str">
        <f t="shared" si="63"/>
        <v/>
      </c>
      <c r="AE309" s="24" t="str">
        <f t="shared" si="64"/>
        <v/>
      </c>
    </row>
    <row r="310" spans="1:31">
      <c r="A310" s="20" t="str">
        <f t="shared" si="52"/>
        <v/>
      </c>
      <c r="B310" s="21"/>
      <c r="C310" s="20" t="str">
        <f>IF(B310="","",IF(AND(B310&gt;='01_Setup'!$B$7,B310&lt;='01_Setup'!$B$8),'01_Setup'!$B$6,"Outside selected year"))</f>
        <v/>
      </c>
      <c r="D310" s="20" t="str">
        <f>IF(B310="","",IF(B310&lt;'01_Setup'!$B$7,"",IF(B310&lt;=DATE('01_Setup'!$B$5,7,5),"Q1",IF(B310&lt;=DATE('01_Setup'!$B$5,10,5),"Q2",IF(B310&lt;=DATE('01_Setup'!$B$5+1,1,5),"Q3",IF(B310&lt;='01_Setup'!$B$8,"Q4",""))))))</f>
        <v/>
      </c>
      <c r="E310" s="22"/>
      <c r="F310" s="25"/>
      <c r="G310" s="25"/>
      <c r="H310" s="22"/>
      <c r="I310" s="22"/>
      <c r="J310" s="22"/>
      <c r="K310" s="22"/>
      <c r="L310" s="22"/>
      <c r="M310" s="17"/>
      <c r="N310" s="18"/>
      <c r="O310" s="19" t="str">
        <f t="shared" si="53"/>
        <v/>
      </c>
      <c r="P310" s="19" t="str">
        <f t="shared" si="54"/>
        <v/>
      </c>
      <c r="Q310" s="19" t="str">
        <f t="shared" si="55"/>
        <v/>
      </c>
      <c r="R310" s="19" t="str">
        <f t="shared" si="56"/>
        <v/>
      </c>
      <c r="S310" s="19" t="str">
        <f t="shared" si="57"/>
        <v/>
      </c>
      <c r="T310" s="19" t="str">
        <f t="shared" si="58"/>
        <v/>
      </c>
      <c r="U310" s="19" t="str">
        <f t="shared" si="59"/>
        <v/>
      </c>
      <c r="V310" s="19" t="str">
        <f t="shared" si="60"/>
        <v/>
      </c>
      <c r="W310" s="19" t="str">
        <f t="shared" si="61"/>
        <v/>
      </c>
      <c r="X310" s="17"/>
      <c r="Y310" s="23"/>
      <c r="Z310" s="23"/>
      <c r="AA310" s="26"/>
      <c r="AB310" s="24" t="str">
        <f>IF(B310="","",IF(OR(J310="Owner Funding",J310="Drawings",J310="Transfer",J310="Private"),IF(E310="","OK",IF(COUNTIF('01_Setup'!$B$23:$B$32,E310)=1,"OK","Unknown property")),IF(COUNTIF('01_Setup'!$B$23:$B$32,E310)=1,"OK","Unknown property")))</f>
        <v/>
      </c>
      <c r="AC310" s="24" t="str">
        <f t="shared" si="62"/>
        <v/>
      </c>
      <c r="AD310" s="24" t="str">
        <f t="shared" si="63"/>
        <v/>
      </c>
      <c r="AE310" s="24" t="str">
        <f t="shared" si="64"/>
        <v/>
      </c>
    </row>
    <row r="311" spans="1:31">
      <c r="A311" s="20" t="str">
        <f t="shared" si="52"/>
        <v/>
      </c>
      <c r="B311" s="21"/>
      <c r="C311" s="20" t="str">
        <f>IF(B311="","",IF(AND(B311&gt;='01_Setup'!$B$7,B311&lt;='01_Setup'!$B$8),'01_Setup'!$B$6,"Outside selected year"))</f>
        <v/>
      </c>
      <c r="D311" s="20" t="str">
        <f>IF(B311="","",IF(B311&lt;'01_Setup'!$B$7,"",IF(B311&lt;=DATE('01_Setup'!$B$5,7,5),"Q1",IF(B311&lt;=DATE('01_Setup'!$B$5,10,5),"Q2",IF(B311&lt;=DATE('01_Setup'!$B$5+1,1,5),"Q3",IF(B311&lt;='01_Setup'!$B$8,"Q4",""))))))</f>
        <v/>
      </c>
      <c r="E311" s="22"/>
      <c r="F311" s="25"/>
      <c r="G311" s="25"/>
      <c r="H311" s="22"/>
      <c r="I311" s="22"/>
      <c r="J311" s="22"/>
      <c r="K311" s="22"/>
      <c r="L311" s="22"/>
      <c r="M311" s="17"/>
      <c r="N311" s="18"/>
      <c r="O311" s="19" t="str">
        <f t="shared" si="53"/>
        <v/>
      </c>
      <c r="P311" s="19" t="str">
        <f t="shared" si="54"/>
        <v/>
      </c>
      <c r="Q311" s="19" t="str">
        <f t="shared" si="55"/>
        <v/>
      </c>
      <c r="R311" s="19" t="str">
        <f t="shared" si="56"/>
        <v/>
      </c>
      <c r="S311" s="19" t="str">
        <f t="shared" si="57"/>
        <v/>
      </c>
      <c r="T311" s="19" t="str">
        <f t="shared" si="58"/>
        <v/>
      </c>
      <c r="U311" s="19" t="str">
        <f t="shared" si="59"/>
        <v/>
      </c>
      <c r="V311" s="19" t="str">
        <f t="shared" si="60"/>
        <v/>
      </c>
      <c r="W311" s="19" t="str">
        <f t="shared" si="61"/>
        <v/>
      </c>
      <c r="X311" s="17"/>
      <c r="Y311" s="23"/>
      <c r="Z311" s="23"/>
      <c r="AA311" s="26"/>
      <c r="AB311" s="24" t="str">
        <f>IF(B311="","",IF(OR(J311="Owner Funding",J311="Drawings",J311="Transfer",J311="Private"),IF(E311="","OK",IF(COUNTIF('01_Setup'!$B$23:$B$32,E311)=1,"OK","Unknown property")),IF(COUNTIF('01_Setup'!$B$23:$B$32,E311)=1,"OK","Unknown property")))</f>
        <v/>
      </c>
      <c r="AC311" s="24" t="str">
        <f t="shared" si="62"/>
        <v/>
      </c>
      <c r="AD311" s="24" t="str">
        <f t="shared" si="63"/>
        <v/>
      </c>
      <c r="AE311" s="24" t="str">
        <f t="shared" si="64"/>
        <v/>
      </c>
    </row>
    <row r="312" spans="1:31">
      <c r="A312" s="20" t="str">
        <f t="shared" si="52"/>
        <v/>
      </c>
      <c r="B312" s="21"/>
      <c r="C312" s="20" t="str">
        <f>IF(B312="","",IF(AND(B312&gt;='01_Setup'!$B$7,B312&lt;='01_Setup'!$B$8),'01_Setup'!$B$6,"Outside selected year"))</f>
        <v/>
      </c>
      <c r="D312" s="20" t="str">
        <f>IF(B312="","",IF(B312&lt;'01_Setup'!$B$7,"",IF(B312&lt;=DATE('01_Setup'!$B$5,7,5),"Q1",IF(B312&lt;=DATE('01_Setup'!$B$5,10,5),"Q2",IF(B312&lt;=DATE('01_Setup'!$B$5+1,1,5),"Q3",IF(B312&lt;='01_Setup'!$B$8,"Q4",""))))))</f>
        <v/>
      </c>
      <c r="E312" s="22"/>
      <c r="F312" s="25"/>
      <c r="G312" s="25"/>
      <c r="H312" s="22"/>
      <c r="I312" s="22"/>
      <c r="J312" s="22"/>
      <c r="K312" s="22"/>
      <c r="L312" s="22"/>
      <c r="M312" s="17"/>
      <c r="N312" s="18"/>
      <c r="O312" s="19" t="str">
        <f t="shared" si="53"/>
        <v/>
      </c>
      <c r="P312" s="19" t="str">
        <f t="shared" si="54"/>
        <v/>
      </c>
      <c r="Q312" s="19" t="str">
        <f t="shared" si="55"/>
        <v/>
      </c>
      <c r="R312" s="19" t="str">
        <f t="shared" si="56"/>
        <v/>
      </c>
      <c r="S312" s="19" t="str">
        <f t="shared" si="57"/>
        <v/>
      </c>
      <c r="T312" s="19" t="str">
        <f t="shared" si="58"/>
        <v/>
      </c>
      <c r="U312" s="19" t="str">
        <f t="shared" si="59"/>
        <v/>
      </c>
      <c r="V312" s="19" t="str">
        <f t="shared" si="60"/>
        <v/>
      </c>
      <c r="W312" s="19" t="str">
        <f t="shared" si="61"/>
        <v/>
      </c>
      <c r="X312" s="17"/>
      <c r="Y312" s="23"/>
      <c r="Z312" s="23"/>
      <c r="AA312" s="26"/>
      <c r="AB312" s="24" t="str">
        <f>IF(B312="","",IF(OR(J312="Owner Funding",J312="Drawings",J312="Transfer",J312="Private"),IF(E312="","OK",IF(COUNTIF('01_Setup'!$B$23:$B$32,E312)=1,"OK","Unknown property")),IF(COUNTIF('01_Setup'!$B$23:$B$32,E312)=1,"OK","Unknown property")))</f>
        <v/>
      </c>
      <c r="AC312" s="24" t="str">
        <f t="shared" si="62"/>
        <v/>
      </c>
      <c r="AD312" s="24" t="str">
        <f t="shared" si="63"/>
        <v/>
      </c>
      <c r="AE312" s="24" t="str">
        <f t="shared" si="64"/>
        <v/>
      </c>
    </row>
    <row r="313" spans="1:31">
      <c r="A313" s="20" t="str">
        <f t="shared" si="52"/>
        <v/>
      </c>
      <c r="B313" s="21"/>
      <c r="C313" s="20" t="str">
        <f>IF(B313="","",IF(AND(B313&gt;='01_Setup'!$B$7,B313&lt;='01_Setup'!$B$8),'01_Setup'!$B$6,"Outside selected year"))</f>
        <v/>
      </c>
      <c r="D313" s="20" t="str">
        <f>IF(B313="","",IF(B313&lt;'01_Setup'!$B$7,"",IF(B313&lt;=DATE('01_Setup'!$B$5,7,5),"Q1",IF(B313&lt;=DATE('01_Setup'!$B$5,10,5),"Q2",IF(B313&lt;=DATE('01_Setup'!$B$5+1,1,5),"Q3",IF(B313&lt;='01_Setup'!$B$8,"Q4",""))))))</f>
        <v/>
      </c>
      <c r="E313" s="22"/>
      <c r="F313" s="25"/>
      <c r="G313" s="25"/>
      <c r="H313" s="22"/>
      <c r="I313" s="22"/>
      <c r="J313" s="22"/>
      <c r="K313" s="22"/>
      <c r="L313" s="22"/>
      <c r="M313" s="17"/>
      <c r="N313" s="18"/>
      <c r="O313" s="19" t="str">
        <f t="shared" si="53"/>
        <v/>
      </c>
      <c r="P313" s="19" t="str">
        <f t="shared" si="54"/>
        <v/>
      </c>
      <c r="Q313" s="19" t="str">
        <f t="shared" si="55"/>
        <v/>
      </c>
      <c r="R313" s="19" t="str">
        <f t="shared" si="56"/>
        <v/>
      </c>
      <c r="S313" s="19" t="str">
        <f t="shared" si="57"/>
        <v/>
      </c>
      <c r="T313" s="19" t="str">
        <f t="shared" si="58"/>
        <v/>
      </c>
      <c r="U313" s="19" t="str">
        <f t="shared" si="59"/>
        <v/>
      </c>
      <c r="V313" s="19" t="str">
        <f t="shared" si="60"/>
        <v/>
      </c>
      <c r="W313" s="19" t="str">
        <f t="shared" si="61"/>
        <v/>
      </c>
      <c r="X313" s="17"/>
      <c r="Y313" s="23"/>
      <c r="Z313" s="23"/>
      <c r="AA313" s="26"/>
      <c r="AB313" s="24" t="str">
        <f>IF(B313="","",IF(OR(J313="Owner Funding",J313="Drawings",J313="Transfer",J313="Private"),IF(E313="","OK",IF(COUNTIF('01_Setup'!$B$23:$B$32,E313)=1,"OK","Unknown property")),IF(COUNTIF('01_Setup'!$B$23:$B$32,E313)=1,"OK","Unknown property")))</f>
        <v/>
      </c>
      <c r="AC313" s="24" t="str">
        <f t="shared" si="62"/>
        <v/>
      </c>
      <c r="AD313" s="24" t="str">
        <f t="shared" si="63"/>
        <v/>
      </c>
      <c r="AE313" s="24" t="str">
        <f t="shared" si="64"/>
        <v/>
      </c>
    </row>
    <row r="314" spans="1:31">
      <c r="A314" s="20" t="str">
        <f t="shared" si="52"/>
        <v/>
      </c>
      <c r="B314" s="21"/>
      <c r="C314" s="20" t="str">
        <f>IF(B314="","",IF(AND(B314&gt;='01_Setup'!$B$7,B314&lt;='01_Setup'!$B$8),'01_Setup'!$B$6,"Outside selected year"))</f>
        <v/>
      </c>
      <c r="D314" s="20" t="str">
        <f>IF(B314="","",IF(B314&lt;'01_Setup'!$B$7,"",IF(B314&lt;=DATE('01_Setup'!$B$5,7,5),"Q1",IF(B314&lt;=DATE('01_Setup'!$B$5,10,5),"Q2",IF(B314&lt;=DATE('01_Setup'!$B$5+1,1,5),"Q3",IF(B314&lt;='01_Setup'!$B$8,"Q4",""))))))</f>
        <v/>
      </c>
      <c r="E314" s="22"/>
      <c r="F314" s="25"/>
      <c r="G314" s="25"/>
      <c r="H314" s="22"/>
      <c r="I314" s="22"/>
      <c r="J314" s="22"/>
      <c r="K314" s="22"/>
      <c r="L314" s="22"/>
      <c r="M314" s="17"/>
      <c r="N314" s="18"/>
      <c r="O314" s="19" t="str">
        <f t="shared" si="53"/>
        <v/>
      </c>
      <c r="P314" s="19" t="str">
        <f t="shared" si="54"/>
        <v/>
      </c>
      <c r="Q314" s="19" t="str">
        <f t="shared" si="55"/>
        <v/>
      </c>
      <c r="R314" s="19" t="str">
        <f t="shared" si="56"/>
        <v/>
      </c>
      <c r="S314" s="19" t="str">
        <f t="shared" si="57"/>
        <v/>
      </c>
      <c r="T314" s="19" t="str">
        <f t="shared" si="58"/>
        <v/>
      </c>
      <c r="U314" s="19" t="str">
        <f t="shared" si="59"/>
        <v/>
      </c>
      <c r="V314" s="19" t="str">
        <f t="shared" si="60"/>
        <v/>
      </c>
      <c r="W314" s="19" t="str">
        <f t="shared" si="61"/>
        <v/>
      </c>
      <c r="X314" s="17"/>
      <c r="Y314" s="23"/>
      <c r="Z314" s="23"/>
      <c r="AA314" s="26"/>
      <c r="AB314" s="24" t="str">
        <f>IF(B314="","",IF(OR(J314="Owner Funding",J314="Drawings",J314="Transfer",J314="Private"),IF(E314="","OK",IF(COUNTIF('01_Setup'!$B$23:$B$32,E314)=1,"OK","Unknown property")),IF(COUNTIF('01_Setup'!$B$23:$B$32,E314)=1,"OK","Unknown property")))</f>
        <v/>
      </c>
      <c r="AC314" s="24" t="str">
        <f t="shared" si="62"/>
        <v/>
      </c>
      <c r="AD314" s="24" t="str">
        <f t="shared" si="63"/>
        <v/>
      </c>
      <c r="AE314" s="24" t="str">
        <f t="shared" si="64"/>
        <v/>
      </c>
    </row>
    <row r="315" spans="1:31">
      <c r="A315" s="20" t="str">
        <f t="shared" si="52"/>
        <v/>
      </c>
      <c r="B315" s="21"/>
      <c r="C315" s="20" t="str">
        <f>IF(B315="","",IF(AND(B315&gt;='01_Setup'!$B$7,B315&lt;='01_Setup'!$B$8),'01_Setup'!$B$6,"Outside selected year"))</f>
        <v/>
      </c>
      <c r="D315" s="20" t="str">
        <f>IF(B315="","",IF(B315&lt;'01_Setup'!$B$7,"",IF(B315&lt;=DATE('01_Setup'!$B$5,7,5),"Q1",IF(B315&lt;=DATE('01_Setup'!$B$5,10,5),"Q2",IF(B315&lt;=DATE('01_Setup'!$B$5+1,1,5),"Q3",IF(B315&lt;='01_Setup'!$B$8,"Q4",""))))))</f>
        <v/>
      </c>
      <c r="E315" s="22"/>
      <c r="F315" s="25"/>
      <c r="G315" s="25"/>
      <c r="H315" s="22"/>
      <c r="I315" s="22"/>
      <c r="J315" s="22"/>
      <c r="K315" s="22"/>
      <c r="L315" s="22"/>
      <c r="M315" s="17"/>
      <c r="N315" s="18"/>
      <c r="O315" s="19" t="str">
        <f t="shared" si="53"/>
        <v/>
      </c>
      <c r="P315" s="19" t="str">
        <f t="shared" si="54"/>
        <v/>
      </c>
      <c r="Q315" s="19" t="str">
        <f t="shared" si="55"/>
        <v/>
      </c>
      <c r="R315" s="19" t="str">
        <f t="shared" si="56"/>
        <v/>
      </c>
      <c r="S315" s="19" t="str">
        <f t="shared" si="57"/>
        <v/>
      </c>
      <c r="T315" s="19" t="str">
        <f t="shared" si="58"/>
        <v/>
      </c>
      <c r="U315" s="19" t="str">
        <f t="shared" si="59"/>
        <v/>
      </c>
      <c r="V315" s="19" t="str">
        <f t="shared" si="60"/>
        <v/>
      </c>
      <c r="W315" s="19" t="str">
        <f t="shared" si="61"/>
        <v/>
      </c>
      <c r="X315" s="17"/>
      <c r="Y315" s="23"/>
      <c r="Z315" s="23"/>
      <c r="AA315" s="26"/>
      <c r="AB315" s="24" t="str">
        <f>IF(B315="","",IF(OR(J315="Owner Funding",J315="Drawings",J315="Transfer",J315="Private"),IF(E315="","OK",IF(COUNTIF('01_Setup'!$B$23:$B$32,E315)=1,"OK","Unknown property")),IF(COUNTIF('01_Setup'!$B$23:$B$32,E315)=1,"OK","Unknown property")))</f>
        <v/>
      </c>
      <c r="AC315" s="24" t="str">
        <f t="shared" si="62"/>
        <v/>
      </c>
      <c r="AD315" s="24" t="str">
        <f t="shared" si="63"/>
        <v/>
      </c>
      <c r="AE315" s="24" t="str">
        <f t="shared" si="64"/>
        <v/>
      </c>
    </row>
    <row r="316" spans="1:31">
      <c r="A316" s="20" t="str">
        <f t="shared" si="52"/>
        <v/>
      </c>
      <c r="B316" s="21"/>
      <c r="C316" s="20" t="str">
        <f>IF(B316="","",IF(AND(B316&gt;='01_Setup'!$B$7,B316&lt;='01_Setup'!$B$8),'01_Setup'!$B$6,"Outside selected year"))</f>
        <v/>
      </c>
      <c r="D316" s="20" t="str">
        <f>IF(B316="","",IF(B316&lt;'01_Setup'!$B$7,"",IF(B316&lt;=DATE('01_Setup'!$B$5,7,5),"Q1",IF(B316&lt;=DATE('01_Setup'!$B$5,10,5),"Q2",IF(B316&lt;=DATE('01_Setup'!$B$5+1,1,5),"Q3",IF(B316&lt;='01_Setup'!$B$8,"Q4",""))))))</f>
        <v/>
      </c>
      <c r="E316" s="22"/>
      <c r="F316" s="25"/>
      <c r="G316" s="25"/>
      <c r="H316" s="22"/>
      <c r="I316" s="22"/>
      <c r="J316" s="22"/>
      <c r="K316" s="22"/>
      <c r="L316" s="22"/>
      <c r="M316" s="17"/>
      <c r="N316" s="18"/>
      <c r="O316" s="19" t="str">
        <f t="shared" si="53"/>
        <v/>
      </c>
      <c r="P316" s="19" t="str">
        <f t="shared" si="54"/>
        <v/>
      </c>
      <c r="Q316" s="19" t="str">
        <f t="shared" si="55"/>
        <v/>
      </c>
      <c r="R316" s="19" t="str">
        <f t="shared" si="56"/>
        <v/>
      </c>
      <c r="S316" s="19" t="str">
        <f t="shared" si="57"/>
        <v/>
      </c>
      <c r="T316" s="19" t="str">
        <f t="shared" si="58"/>
        <v/>
      </c>
      <c r="U316" s="19" t="str">
        <f t="shared" si="59"/>
        <v/>
      </c>
      <c r="V316" s="19" t="str">
        <f t="shared" si="60"/>
        <v/>
      </c>
      <c r="W316" s="19" t="str">
        <f t="shared" si="61"/>
        <v/>
      </c>
      <c r="X316" s="17"/>
      <c r="Y316" s="23"/>
      <c r="Z316" s="23"/>
      <c r="AA316" s="26"/>
      <c r="AB316" s="24" t="str">
        <f>IF(B316="","",IF(OR(J316="Owner Funding",J316="Drawings",J316="Transfer",J316="Private"),IF(E316="","OK",IF(COUNTIF('01_Setup'!$B$23:$B$32,E316)=1,"OK","Unknown property")),IF(COUNTIF('01_Setup'!$B$23:$B$32,E316)=1,"OK","Unknown property")))</f>
        <v/>
      </c>
      <c r="AC316" s="24" t="str">
        <f t="shared" si="62"/>
        <v/>
      </c>
      <c r="AD316" s="24" t="str">
        <f t="shared" si="63"/>
        <v/>
      </c>
      <c r="AE316" s="24" t="str">
        <f t="shared" si="64"/>
        <v/>
      </c>
    </row>
    <row r="317" spans="1:31">
      <c r="A317" s="20" t="str">
        <f t="shared" si="52"/>
        <v/>
      </c>
      <c r="B317" s="21"/>
      <c r="C317" s="20" t="str">
        <f>IF(B317="","",IF(AND(B317&gt;='01_Setup'!$B$7,B317&lt;='01_Setup'!$B$8),'01_Setup'!$B$6,"Outside selected year"))</f>
        <v/>
      </c>
      <c r="D317" s="20" t="str">
        <f>IF(B317="","",IF(B317&lt;'01_Setup'!$B$7,"",IF(B317&lt;=DATE('01_Setup'!$B$5,7,5),"Q1",IF(B317&lt;=DATE('01_Setup'!$B$5,10,5),"Q2",IF(B317&lt;=DATE('01_Setup'!$B$5+1,1,5),"Q3",IF(B317&lt;='01_Setup'!$B$8,"Q4",""))))))</f>
        <v/>
      </c>
      <c r="E317" s="22"/>
      <c r="F317" s="25"/>
      <c r="G317" s="25"/>
      <c r="H317" s="22"/>
      <c r="I317" s="22"/>
      <c r="J317" s="22"/>
      <c r="K317" s="22"/>
      <c r="L317" s="22"/>
      <c r="M317" s="17"/>
      <c r="N317" s="18"/>
      <c r="O317" s="19" t="str">
        <f t="shared" si="53"/>
        <v/>
      </c>
      <c r="P317" s="19" t="str">
        <f t="shared" si="54"/>
        <v/>
      </c>
      <c r="Q317" s="19" t="str">
        <f t="shared" si="55"/>
        <v/>
      </c>
      <c r="R317" s="19" t="str">
        <f t="shared" si="56"/>
        <v/>
      </c>
      <c r="S317" s="19" t="str">
        <f t="shared" si="57"/>
        <v/>
      </c>
      <c r="T317" s="19" t="str">
        <f t="shared" si="58"/>
        <v/>
      </c>
      <c r="U317" s="19" t="str">
        <f t="shared" si="59"/>
        <v/>
      </c>
      <c r="V317" s="19" t="str">
        <f t="shared" si="60"/>
        <v/>
      </c>
      <c r="W317" s="19" t="str">
        <f t="shared" si="61"/>
        <v/>
      </c>
      <c r="X317" s="17"/>
      <c r="Y317" s="23"/>
      <c r="Z317" s="23"/>
      <c r="AA317" s="26"/>
      <c r="AB317" s="24" t="str">
        <f>IF(B317="","",IF(OR(J317="Owner Funding",J317="Drawings",J317="Transfer",J317="Private"),IF(E317="","OK",IF(COUNTIF('01_Setup'!$B$23:$B$32,E317)=1,"OK","Unknown property")),IF(COUNTIF('01_Setup'!$B$23:$B$32,E317)=1,"OK","Unknown property")))</f>
        <v/>
      </c>
      <c r="AC317" s="24" t="str">
        <f t="shared" si="62"/>
        <v/>
      </c>
      <c r="AD317" s="24" t="str">
        <f t="shared" si="63"/>
        <v/>
      </c>
      <c r="AE317" s="24" t="str">
        <f t="shared" si="64"/>
        <v/>
      </c>
    </row>
    <row r="318" spans="1:31">
      <c r="A318" s="20" t="str">
        <f t="shared" si="52"/>
        <v/>
      </c>
      <c r="B318" s="21"/>
      <c r="C318" s="20" t="str">
        <f>IF(B318="","",IF(AND(B318&gt;='01_Setup'!$B$7,B318&lt;='01_Setup'!$B$8),'01_Setup'!$B$6,"Outside selected year"))</f>
        <v/>
      </c>
      <c r="D318" s="20" t="str">
        <f>IF(B318="","",IF(B318&lt;'01_Setup'!$B$7,"",IF(B318&lt;=DATE('01_Setup'!$B$5,7,5),"Q1",IF(B318&lt;=DATE('01_Setup'!$B$5,10,5),"Q2",IF(B318&lt;=DATE('01_Setup'!$B$5+1,1,5),"Q3",IF(B318&lt;='01_Setup'!$B$8,"Q4",""))))))</f>
        <v/>
      </c>
      <c r="E318" s="22"/>
      <c r="F318" s="25"/>
      <c r="G318" s="25"/>
      <c r="H318" s="22"/>
      <c r="I318" s="22"/>
      <c r="J318" s="22"/>
      <c r="K318" s="22"/>
      <c r="L318" s="22"/>
      <c r="M318" s="17"/>
      <c r="N318" s="18"/>
      <c r="O318" s="19" t="str">
        <f t="shared" si="53"/>
        <v/>
      </c>
      <c r="P318" s="19" t="str">
        <f t="shared" si="54"/>
        <v/>
      </c>
      <c r="Q318" s="19" t="str">
        <f t="shared" si="55"/>
        <v/>
      </c>
      <c r="R318" s="19" t="str">
        <f t="shared" si="56"/>
        <v/>
      </c>
      <c r="S318" s="19" t="str">
        <f t="shared" si="57"/>
        <v/>
      </c>
      <c r="T318" s="19" t="str">
        <f t="shared" si="58"/>
        <v/>
      </c>
      <c r="U318" s="19" t="str">
        <f t="shared" si="59"/>
        <v/>
      </c>
      <c r="V318" s="19" t="str">
        <f t="shared" si="60"/>
        <v/>
      </c>
      <c r="W318" s="19" t="str">
        <f t="shared" si="61"/>
        <v/>
      </c>
      <c r="X318" s="17"/>
      <c r="Y318" s="23"/>
      <c r="Z318" s="23"/>
      <c r="AA318" s="26"/>
      <c r="AB318" s="24" t="str">
        <f>IF(B318="","",IF(OR(J318="Owner Funding",J318="Drawings",J318="Transfer",J318="Private"),IF(E318="","OK",IF(COUNTIF('01_Setup'!$B$23:$B$32,E318)=1,"OK","Unknown property")),IF(COUNTIF('01_Setup'!$B$23:$B$32,E318)=1,"OK","Unknown property")))</f>
        <v/>
      </c>
      <c r="AC318" s="24" t="str">
        <f t="shared" si="62"/>
        <v/>
      </c>
      <c r="AD318" s="24" t="str">
        <f t="shared" si="63"/>
        <v/>
      </c>
      <c r="AE318" s="24" t="str">
        <f t="shared" si="64"/>
        <v/>
      </c>
    </row>
    <row r="319" spans="1:31">
      <c r="A319" s="20" t="str">
        <f t="shared" si="52"/>
        <v/>
      </c>
      <c r="B319" s="21"/>
      <c r="C319" s="20" t="str">
        <f>IF(B319="","",IF(AND(B319&gt;='01_Setup'!$B$7,B319&lt;='01_Setup'!$B$8),'01_Setup'!$B$6,"Outside selected year"))</f>
        <v/>
      </c>
      <c r="D319" s="20" t="str">
        <f>IF(B319="","",IF(B319&lt;'01_Setup'!$B$7,"",IF(B319&lt;=DATE('01_Setup'!$B$5,7,5),"Q1",IF(B319&lt;=DATE('01_Setup'!$B$5,10,5),"Q2",IF(B319&lt;=DATE('01_Setup'!$B$5+1,1,5),"Q3",IF(B319&lt;='01_Setup'!$B$8,"Q4",""))))))</f>
        <v/>
      </c>
      <c r="E319" s="22"/>
      <c r="F319" s="25"/>
      <c r="G319" s="25"/>
      <c r="H319" s="22"/>
      <c r="I319" s="22"/>
      <c r="J319" s="22"/>
      <c r="K319" s="22"/>
      <c r="L319" s="22"/>
      <c r="M319" s="17"/>
      <c r="N319" s="18"/>
      <c r="O319" s="19" t="str">
        <f t="shared" si="53"/>
        <v/>
      </c>
      <c r="P319" s="19" t="str">
        <f t="shared" si="54"/>
        <v/>
      </c>
      <c r="Q319" s="19" t="str">
        <f t="shared" si="55"/>
        <v/>
      </c>
      <c r="R319" s="19" t="str">
        <f t="shared" si="56"/>
        <v/>
      </c>
      <c r="S319" s="19" t="str">
        <f t="shared" si="57"/>
        <v/>
      </c>
      <c r="T319" s="19" t="str">
        <f t="shared" si="58"/>
        <v/>
      </c>
      <c r="U319" s="19" t="str">
        <f t="shared" si="59"/>
        <v/>
      </c>
      <c r="V319" s="19" t="str">
        <f t="shared" si="60"/>
        <v/>
      </c>
      <c r="W319" s="19" t="str">
        <f t="shared" si="61"/>
        <v/>
      </c>
      <c r="X319" s="17"/>
      <c r="Y319" s="23"/>
      <c r="Z319" s="23"/>
      <c r="AA319" s="26"/>
      <c r="AB319" s="24" t="str">
        <f>IF(B319="","",IF(OR(J319="Owner Funding",J319="Drawings",J319="Transfer",J319="Private"),IF(E319="","OK",IF(COUNTIF('01_Setup'!$B$23:$B$32,E319)=1,"OK","Unknown property")),IF(COUNTIF('01_Setup'!$B$23:$B$32,E319)=1,"OK","Unknown property")))</f>
        <v/>
      </c>
      <c r="AC319" s="24" t="str">
        <f t="shared" si="62"/>
        <v/>
      </c>
      <c r="AD319" s="24" t="str">
        <f t="shared" si="63"/>
        <v/>
      </c>
      <c r="AE319" s="24" t="str">
        <f t="shared" si="64"/>
        <v/>
      </c>
    </row>
    <row r="320" spans="1:31">
      <c r="A320" s="20" t="str">
        <f t="shared" si="52"/>
        <v/>
      </c>
      <c r="B320" s="21"/>
      <c r="C320" s="20" t="str">
        <f>IF(B320="","",IF(AND(B320&gt;='01_Setup'!$B$7,B320&lt;='01_Setup'!$B$8),'01_Setup'!$B$6,"Outside selected year"))</f>
        <v/>
      </c>
      <c r="D320" s="20" t="str">
        <f>IF(B320="","",IF(B320&lt;'01_Setup'!$B$7,"",IF(B320&lt;=DATE('01_Setup'!$B$5,7,5),"Q1",IF(B320&lt;=DATE('01_Setup'!$B$5,10,5),"Q2",IF(B320&lt;=DATE('01_Setup'!$B$5+1,1,5),"Q3",IF(B320&lt;='01_Setup'!$B$8,"Q4",""))))))</f>
        <v/>
      </c>
      <c r="E320" s="22"/>
      <c r="F320" s="25"/>
      <c r="G320" s="25"/>
      <c r="H320" s="22"/>
      <c r="I320" s="22"/>
      <c r="J320" s="22"/>
      <c r="K320" s="22"/>
      <c r="L320" s="22"/>
      <c r="M320" s="17"/>
      <c r="N320" s="18"/>
      <c r="O320" s="19" t="str">
        <f t="shared" si="53"/>
        <v/>
      </c>
      <c r="P320" s="19" t="str">
        <f t="shared" si="54"/>
        <v/>
      </c>
      <c r="Q320" s="19" t="str">
        <f t="shared" si="55"/>
        <v/>
      </c>
      <c r="R320" s="19" t="str">
        <f t="shared" si="56"/>
        <v/>
      </c>
      <c r="S320" s="19" t="str">
        <f t="shared" si="57"/>
        <v/>
      </c>
      <c r="T320" s="19" t="str">
        <f t="shared" si="58"/>
        <v/>
      </c>
      <c r="U320" s="19" t="str">
        <f t="shared" si="59"/>
        <v/>
      </c>
      <c r="V320" s="19" t="str">
        <f t="shared" si="60"/>
        <v/>
      </c>
      <c r="W320" s="19" t="str">
        <f t="shared" si="61"/>
        <v/>
      </c>
      <c r="X320" s="17"/>
      <c r="Y320" s="23"/>
      <c r="Z320" s="23"/>
      <c r="AA320" s="26"/>
      <c r="AB320" s="24" t="str">
        <f>IF(B320="","",IF(OR(J320="Owner Funding",J320="Drawings",J320="Transfer",J320="Private"),IF(E320="","OK",IF(COUNTIF('01_Setup'!$B$23:$B$32,E320)=1,"OK","Unknown property")),IF(COUNTIF('01_Setup'!$B$23:$B$32,E320)=1,"OK","Unknown property")))</f>
        <v/>
      </c>
      <c r="AC320" s="24" t="str">
        <f t="shared" si="62"/>
        <v/>
      </c>
      <c r="AD320" s="24" t="str">
        <f t="shared" si="63"/>
        <v/>
      </c>
      <c r="AE320" s="24" t="str">
        <f t="shared" si="64"/>
        <v/>
      </c>
    </row>
    <row r="321" spans="1:31">
      <c r="A321" s="20" t="str">
        <f t="shared" si="52"/>
        <v/>
      </c>
      <c r="B321" s="21"/>
      <c r="C321" s="20" t="str">
        <f>IF(B321="","",IF(AND(B321&gt;='01_Setup'!$B$7,B321&lt;='01_Setup'!$B$8),'01_Setup'!$B$6,"Outside selected year"))</f>
        <v/>
      </c>
      <c r="D321" s="20" t="str">
        <f>IF(B321="","",IF(B321&lt;'01_Setup'!$B$7,"",IF(B321&lt;=DATE('01_Setup'!$B$5,7,5),"Q1",IF(B321&lt;=DATE('01_Setup'!$B$5,10,5),"Q2",IF(B321&lt;=DATE('01_Setup'!$B$5+1,1,5),"Q3",IF(B321&lt;='01_Setup'!$B$8,"Q4",""))))))</f>
        <v/>
      </c>
      <c r="E321" s="22"/>
      <c r="F321" s="25"/>
      <c r="G321" s="25"/>
      <c r="H321" s="22"/>
      <c r="I321" s="22"/>
      <c r="J321" s="22"/>
      <c r="K321" s="22"/>
      <c r="L321" s="22"/>
      <c r="M321" s="17"/>
      <c r="N321" s="18"/>
      <c r="O321" s="19" t="str">
        <f t="shared" si="53"/>
        <v/>
      </c>
      <c r="P321" s="19" t="str">
        <f t="shared" si="54"/>
        <v/>
      </c>
      <c r="Q321" s="19" t="str">
        <f t="shared" si="55"/>
        <v/>
      </c>
      <c r="R321" s="19" t="str">
        <f t="shared" si="56"/>
        <v/>
      </c>
      <c r="S321" s="19" t="str">
        <f t="shared" si="57"/>
        <v/>
      </c>
      <c r="T321" s="19" t="str">
        <f t="shared" si="58"/>
        <v/>
      </c>
      <c r="U321" s="19" t="str">
        <f t="shared" si="59"/>
        <v/>
      </c>
      <c r="V321" s="19" t="str">
        <f t="shared" si="60"/>
        <v/>
      </c>
      <c r="W321" s="19" t="str">
        <f t="shared" si="61"/>
        <v/>
      </c>
      <c r="X321" s="17"/>
      <c r="Y321" s="23"/>
      <c r="Z321" s="23"/>
      <c r="AA321" s="26"/>
      <c r="AB321" s="24" t="str">
        <f>IF(B321="","",IF(OR(J321="Owner Funding",J321="Drawings",J321="Transfer",J321="Private"),IF(E321="","OK",IF(COUNTIF('01_Setup'!$B$23:$B$32,E321)=1,"OK","Unknown property")),IF(COUNTIF('01_Setup'!$B$23:$B$32,E321)=1,"OK","Unknown property")))</f>
        <v/>
      </c>
      <c r="AC321" s="24" t="str">
        <f t="shared" si="62"/>
        <v/>
      </c>
      <c r="AD321" s="24" t="str">
        <f t="shared" si="63"/>
        <v/>
      </c>
      <c r="AE321" s="24" t="str">
        <f t="shared" si="64"/>
        <v/>
      </c>
    </row>
    <row r="322" spans="1:31">
      <c r="A322" s="20" t="str">
        <f t="shared" si="52"/>
        <v/>
      </c>
      <c r="B322" s="21"/>
      <c r="C322" s="20" t="str">
        <f>IF(B322="","",IF(AND(B322&gt;='01_Setup'!$B$7,B322&lt;='01_Setup'!$B$8),'01_Setup'!$B$6,"Outside selected year"))</f>
        <v/>
      </c>
      <c r="D322" s="20" t="str">
        <f>IF(B322="","",IF(B322&lt;'01_Setup'!$B$7,"",IF(B322&lt;=DATE('01_Setup'!$B$5,7,5),"Q1",IF(B322&lt;=DATE('01_Setup'!$B$5,10,5),"Q2",IF(B322&lt;=DATE('01_Setup'!$B$5+1,1,5),"Q3",IF(B322&lt;='01_Setup'!$B$8,"Q4",""))))))</f>
        <v/>
      </c>
      <c r="E322" s="22"/>
      <c r="F322" s="25"/>
      <c r="G322" s="25"/>
      <c r="H322" s="22"/>
      <c r="I322" s="22"/>
      <c r="J322" s="22"/>
      <c r="K322" s="22"/>
      <c r="L322" s="22"/>
      <c r="M322" s="17"/>
      <c r="N322" s="18"/>
      <c r="O322" s="19" t="str">
        <f t="shared" si="53"/>
        <v/>
      </c>
      <c r="P322" s="19" t="str">
        <f t="shared" si="54"/>
        <v/>
      </c>
      <c r="Q322" s="19" t="str">
        <f t="shared" si="55"/>
        <v/>
      </c>
      <c r="R322" s="19" t="str">
        <f t="shared" si="56"/>
        <v/>
      </c>
      <c r="S322" s="19" t="str">
        <f t="shared" si="57"/>
        <v/>
      </c>
      <c r="T322" s="19" t="str">
        <f t="shared" si="58"/>
        <v/>
      </c>
      <c r="U322" s="19" t="str">
        <f t="shared" si="59"/>
        <v/>
      </c>
      <c r="V322" s="19" t="str">
        <f t="shared" si="60"/>
        <v/>
      </c>
      <c r="W322" s="19" t="str">
        <f t="shared" si="61"/>
        <v/>
      </c>
      <c r="X322" s="17"/>
      <c r="Y322" s="23"/>
      <c r="Z322" s="23"/>
      <c r="AA322" s="26"/>
      <c r="AB322" s="24" t="str">
        <f>IF(B322="","",IF(OR(J322="Owner Funding",J322="Drawings",J322="Transfer",J322="Private"),IF(E322="","OK",IF(COUNTIF('01_Setup'!$B$23:$B$32,E322)=1,"OK","Unknown property")),IF(COUNTIF('01_Setup'!$B$23:$B$32,E322)=1,"OK","Unknown property")))</f>
        <v/>
      </c>
      <c r="AC322" s="24" t="str">
        <f t="shared" si="62"/>
        <v/>
      </c>
      <c r="AD322" s="24" t="str">
        <f t="shared" si="63"/>
        <v/>
      </c>
      <c r="AE322" s="24" t="str">
        <f t="shared" si="64"/>
        <v/>
      </c>
    </row>
    <row r="323" spans="1:31">
      <c r="A323" s="20" t="str">
        <f t="shared" si="52"/>
        <v/>
      </c>
      <c r="B323" s="21"/>
      <c r="C323" s="20" t="str">
        <f>IF(B323="","",IF(AND(B323&gt;='01_Setup'!$B$7,B323&lt;='01_Setup'!$B$8),'01_Setup'!$B$6,"Outside selected year"))</f>
        <v/>
      </c>
      <c r="D323" s="20" t="str">
        <f>IF(B323="","",IF(B323&lt;'01_Setup'!$B$7,"",IF(B323&lt;=DATE('01_Setup'!$B$5,7,5),"Q1",IF(B323&lt;=DATE('01_Setup'!$B$5,10,5),"Q2",IF(B323&lt;=DATE('01_Setup'!$B$5+1,1,5),"Q3",IF(B323&lt;='01_Setup'!$B$8,"Q4",""))))))</f>
        <v/>
      </c>
      <c r="E323" s="22"/>
      <c r="F323" s="25"/>
      <c r="G323" s="25"/>
      <c r="H323" s="22"/>
      <c r="I323" s="22"/>
      <c r="J323" s="22"/>
      <c r="K323" s="22"/>
      <c r="L323" s="22"/>
      <c r="M323" s="17"/>
      <c r="N323" s="18"/>
      <c r="O323" s="19" t="str">
        <f t="shared" si="53"/>
        <v/>
      </c>
      <c r="P323" s="19" t="str">
        <f t="shared" si="54"/>
        <v/>
      </c>
      <c r="Q323" s="19" t="str">
        <f t="shared" si="55"/>
        <v/>
      </c>
      <c r="R323" s="19" t="str">
        <f t="shared" si="56"/>
        <v/>
      </c>
      <c r="S323" s="19" t="str">
        <f t="shared" si="57"/>
        <v/>
      </c>
      <c r="T323" s="19" t="str">
        <f t="shared" si="58"/>
        <v/>
      </c>
      <c r="U323" s="19" t="str">
        <f t="shared" si="59"/>
        <v/>
      </c>
      <c r="V323" s="19" t="str">
        <f t="shared" si="60"/>
        <v/>
      </c>
      <c r="W323" s="19" t="str">
        <f t="shared" si="61"/>
        <v/>
      </c>
      <c r="X323" s="17"/>
      <c r="Y323" s="23"/>
      <c r="Z323" s="23"/>
      <c r="AA323" s="26"/>
      <c r="AB323" s="24" t="str">
        <f>IF(B323="","",IF(OR(J323="Owner Funding",J323="Drawings",J323="Transfer",J323="Private"),IF(E323="","OK",IF(COUNTIF('01_Setup'!$B$23:$B$32,E323)=1,"OK","Unknown property")),IF(COUNTIF('01_Setup'!$B$23:$B$32,E323)=1,"OK","Unknown property")))</f>
        <v/>
      </c>
      <c r="AC323" s="24" t="str">
        <f t="shared" si="62"/>
        <v/>
      </c>
      <c r="AD323" s="24" t="str">
        <f t="shared" si="63"/>
        <v/>
      </c>
      <c r="AE323" s="24" t="str">
        <f t="shared" si="64"/>
        <v/>
      </c>
    </row>
    <row r="324" spans="1:31">
      <c r="A324" s="20" t="str">
        <f t="shared" si="52"/>
        <v/>
      </c>
      <c r="B324" s="21"/>
      <c r="C324" s="20" t="str">
        <f>IF(B324="","",IF(AND(B324&gt;='01_Setup'!$B$7,B324&lt;='01_Setup'!$B$8),'01_Setup'!$B$6,"Outside selected year"))</f>
        <v/>
      </c>
      <c r="D324" s="20" t="str">
        <f>IF(B324="","",IF(B324&lt;'01_Setup'!$B$7,"",IF(B324&lt;=DATE('01_Setup'!$B$5,7,5),"Q1",IF(B324&lt;=DATE('01_Setup'!$B$5,10,5),"Q2",IF(B324&lt;=DATE('01_Setup'!$B$5+1,1,5),"Q3",IF(B324&lt;='01_Setup'!$B$8,"Q4",""))))))</f>
        <v/>
      </c>
      <c r="E324" s="22"/>
      <c r="F324" s="25"/>
      <c r="G324" s="25"/>
      <c r="H324" s="22"/>
      <c r="I324" s="22"/>
      <c r="J324" s="22"/>
      <c r="K324" s="22"/>
      <c r="L324" s="22"/>
      <c r="M324" s="17"/>
      <c r="N324" s="18"/>
      <c r="O324" s="19" t="str">
        <f t="shared" si="53"/>
        <v/>
      </c>
      <c r="P324" s="19" t="str">
        <f t="shared" si="54"/>
        <v/>
      </c>
      <c r="Q324" s="19" t="str">
        <f t="shared" si="55"/>
        <v/>
      </c>
      <c r="R324" s="19" t="str">
        <f t="shared" si="56"/>
        <v/>
      </c>
      <c r="S324" s="19" t="str">
        <f t="shared" si="57"/>
        <v/>
      </c>
      <c r="T324" s="19" t="str">
        <f t="shared" si="58"/>
        <v/>
      </c>
      <c r="U324" s="19" t="str">
        <f t="shared" si="59"/>
        <v/>
      </c>
      <c r="V324" s="19" t="str">
        <f t="shared" si="60"/>
        <v/>
      </c>
      <c r="W324" s="19" t="str">
        <f t="shared" si="61"/>
        <v/>
      </c>
      <c r="X324" s="17"/>
      <c r="Y324" s="23"/>
      <c r="Z324" s="23"/>
      <c r="AA324" s="26"/>
      <c r="AB324" s="24" t="str">
        <f>IF(B324="","",IF(OR(J324="Owner Funding",J324="Drawings",J324="Transfer",J324="Private"),IF(E324="","OK",IF(COUNTIF('01_Setup'!$B$23:$B$32,E324)=1,"OK","Unknown property")),IF(COUNTIF('01_Setup'!$B$23:$B$32,E324)=1,"OK","Unknown property")))</f>
        <v/>
      </c>
      <c r="AC324" s="24" t="str">
        <f t="shared" si="62"/>
        <v/>
      </c>
      <c r="AD324" s="24" t="str">
        <f t="shared" si="63"/>
        <v/>
      </c>
      <c r="AE324" s="24" t="str">
        <f t="shared" si="64"/>
        <v/>
      </c>
    </row>
    <row r="325" spans="1:31">
      <c r="A325" s="20" t="str">
        <f t="shared" si="52"/>
        <v/>
      </c>
      <c r="B325" s="21"/>
      <c r="C325" s="20" t="str">
        <f>IF(B325="","",IF(AND(B325&gt;='01_Setup'!$B$7,B325&lt;='01_Setup'!$B$8),'01_Setup'!$B$6,"Outside selected year"))</f>
        <v/>
      </c>
      <c r="D325" s="20" t="str">
        <f>IF(B325="","",IF(B325&lt;'01_Setup'!$B$7,"",IF(B325&lt;=DATE('01_Setup'!$B$5,7,5),"Q1",IF(B325&lt;=DATE('01_Setup'!$B$5,10,5),"Q2",IF(B325&lt;=DATE('01_Setup'!$B$5+1,1,5),"Q3",IF(B325&lt;='01_Setup'!$B$8,"Q4",""))))))</f>
        <v/>
      </c>
      <c r="E325" s="22"/>
      <c r="F325" s="25"/>
      <c r="G325" s="25"/>
      <c r="H325" s="22"/>
      <c r="I325" s="22"/>
      <c r="J325" s="22"/>
      <c r="K325" s="22"/>
      <c r="L325" s="22"/>
      <c r="M325" s="17"/>
      <c r="N325" s="18"/>
      <c r="O325" s="19" t="str">
        <f t="shared" si="53"/>
        <v/>
      </c>
      <c r="P325" s="19" t="str">
        <f t="shared" si="54"/>
        <v/>
      </c>
      <c r="Q325" s="19" t="str">
        <f t="shared" si="55"/>
        <v/>
      </c>
      <c r="R325" s="19" t="str">
        <f t="shared" si="56"/>
        <v/>
      </c>
      <c r="S325" s="19" t="str">
        <f t="shared" si="57"/>
        <v/>
      </c>
      <c r="T325" s="19" t="str">
        <f t="shared" si="58"/>
        <v/>
      </c>
      <c r="U325" s="19" t="str">
        <f t="shared" si="59"/>
        <v/>
      </c>
      <c r="V325" s="19" t="str">
        <f t="shared" si="60"/>
        <v/>
      </c>
      <c r="W325" s="19" t="str">
        <f t="shared" si="61"/>
        <v/>
      </c>
      <c r="X325" s="17"/>
      <c r="Y325" s="23"/>
      <c r="Z325" s="23"/>
      <c r="AA325" s="26"/>
      <c r="AB325" s="24" t="str">
        <f>IF(B325="","",IF(OR(J325="Owner Funding",J325="Drawings",J325="Transfer",J325="Private"),IF(E325="","OK",IF(COUNTIF('01_Setup'!$B$23:$B$32,E325)=1,"OK","Unknown property")),IF(COUNTIF('01_Setup'!$B$23:$B$32,E325)=1,"OK","Unknown property")))</f>
        <v/>
      </c>
      <c r="AC325" s="24" t="str">
        <f t="shared" si="62"/>
        <v/>
      </c>
      <c r="AD325" s="24" t="str">
        <f t="shared" si="63"/>
        <v/>
      </c>
      <c r="AE325" s="24" t="str">
        <f t="shared" si="64"/>
        <v/>
      </c>
    </row>
    <row r="326" spans="1:31">
      <c r="A326" s="20" t="str">
        <f t="shared" si="52"/>
        <v/>
      </c>
      <c r="B326" s="21"/>
      <c r="C326" s="20" t="str">
        <f>IF(B326="","",IF(AND(B326&gt;='01_Setup'!$B$7,B326&lt;='01_Setup'!$B$8),'01_Setup'!$B$6,"Outside selected year"))</f>
        <v/>
      </c>
      <c r="D326" s="20" t="str">
        <f>IF(B326="","",IF(B326&lt;'01_Setup'!$B$7,"",IF(B326&lt;=DATE('01_Setup'!$B$5,7,5),"Q1",IF(B326&lt;=DATE('01_Setup'!$B$5,10,5),"Q2",IF(B326&lt;=DATE('01_Setup'!$B$5+1,1,5),"Q3",IF(B326&lt;='01_Setup'!$B$8,"Q4",""))))))</f>
        <v/>
      </c>
      <c r="E326" s="22"/>
      <c r="F326" s="25"/>
      <c r="G326" s="25"/>
      <c r="H326" s="22"/>
      <c r="I326" s="22"/>
      <c r="J326" s="22"/>
      <c r="K326" s="22"/>
      <c r="L326" s="22"/>
      <c r="M326" s="17"/>
      <c r="N326" s="18"/>
      <c r="O326" s="19" t="str">
        <f t="shared" si="53"/>
        <v/>
      </c>
      <c r="P326" s="19" t="str">
        <f t="shared" si="54"/>
        <v/>
      </c>
      <c r="Q326" s="19" t="str">
        <f t="shared" si="55"/>
        <v/>
      </c>
      <c r="R326" s="19" t="str">
        <f t="shared" si="56"/>
        <v/>
      </c>
      <c r="S326" s="19" t="str">
        <f t="shared" si="57"/>
        <v/>
      </c>
      <c r="T326" s="19" t="str">
        <f t="shared" si="58"/>
        <v/>
      </c>
      <c r="U326" s="19" t="str">
        <f t="shared" si="59"/>
        <v/>
      </c>
      <c r="V326" s="19" t="str">
        <f t="shared" si="60"/>
        <v/>
      </c>
      <c r="W326" s="19" t="str">
        <f t="shared" si="61"/>
        <v/>
      </c>
      <c r="X326" s="17"/>
      <c r="Y326" s="23"/>
      <c r="Z326" s="23"/>
      <c r="AA326" s="26"/>
      <c r="AB326" s="24" t="str">
        <f>IF(B326="","",IF(OR(J326="Owner Funding",J326="Drawings",J326="Transfer",J326="Private"),IF(E326="","OK",IF(COUNTIF('01_Setup'!$B$23:$B$32,E326)=1,"OK","Unknown property")),IF(COUNTIF('01_Setup'!$B$23:$B$32,E326)=1,"OK","Unknown property")))</f>
        <v/>
      </c>
      <c r="AC326" s="24" t="str">
        <f t="shared" si="62"/>
        <v/>
      </c>
      <c r="AD326" s="24" t="str">
        <f t="shared" si="63"/>
        <v/>
      </c>
      <c r="AE326" s="24" t="str">
        <f t="shared" si="64"/>
        <v/>
      </c>
    </row>
    <row r="327" spans="1:31">
      <c r="A327" s="20" t="str">
        <f t="shared" ref="A327:A390" si="65">IF(B327="","",TEXT(B327,"yyyymmdd")&amp;"-"&amp;TEXT(ROW()-6,"0000"))</f>
        <v/>
      </c>
      <c r="B327" s="21"/>
      <c r="C327" s="20" t="str">
        <f>IF(B327="","",IF(AND(B327&gt;='01_Setup'!$B$7,B327&lt;='01_Setup'!$B$8),'01_Setup'!$B$6,"Outside selected year"))</f>
        <v/>
      </c>
      <c r="D327" s="20" t="str">
        <f>IF(B327="","",IF(B327&lt;'01_Setup'!$B$7,"",IF(B327&lt;=DATE('01_Setup'!$B$5,7,5),"Q1",IF(B327&lt;=DATE('01_Setup'!$B$5,10,5),"Q2",IF(B327&lt;=DATE('01_Setup'!$B$5+1,1,5),"Q3",IF(B327&lt;='01_Setup'!$B$8,"Q4",""))))))</f>
        <v/>
      </c>
      <c r="E327" s="22"/>
      <c r="F327" s="25"/>
      <c r="G327" s="25"/>
      <c r="H327" s="22"/>
      <c r="I327" s="22"/>
      <c r="J327" s="22"/>
      <c r="K327" s="22"/>
      <c r="L327" s="22"/>
      <c r="M327" s="17"/>
      <c r="N327" s="18"/>
      <c r="O327" s="19" t="str">
        <f t="shared" ref="O327:O390" si="66">IF(B327="","",IF(J327="Income",M327,0))</f>
        <v/>
      </c>
      <c r="P327" s="19" t="str">
        <f t="shared" ref="P327:P390" si="67">IF(B327="","",IF(J327="Expense",M327*N327,0))</f>
        <v/>
      </c>
      <c r="Q327" s="19" t="str">
        <f t="shared" ref="Q327:Q390" si="68">IF(B327="","",IF(J327="Expense",M327*(1-N327),IF(J327="Private",M327,0)))</f>
        <v/>
      </c>
      <c r="R327" s="19" t="str">
        <f t="shared" ref="R327:R390" si="69">IF(B327="","",IF(J327="Finance Cost",M327,0))</f>
        <v/>
      </c>
      <c r="S327" s="19" t="str">
        <f t="shared" ref="S327:S390" si="70">IF(B327="","",IF(J327="Capital",M327,0))</f>
        <v/>
      </c>
      <c r="T327" s="19" t="str">
        <f t="shared" ref="T327:T390" si="71">IF(B327="","",IF(J327="Mortgage Principal",M327,0))</f>
        <v/>
      </c>
      <c r="U327" s="19" t="str">
        <f t="shared" ref="U327:U390" si="72">IF(B327="","",IF(J327="Deposit",M327,0))</f>
        <v/>
      </c>
      <c r="V327" s="19" t="str">
        <f t="shared" ref="V327:V390" si="73">IF(B327="","",IF(OR(J327="Owner Funding",J327="Drawings"),M327,0))</f>
        <v/>
      </c>
      <c r="W327" s="19" t="str">
        <f t="shared" ref="W327:W390" si="74">IF(B327="","",IF(J327="Transfer",M327,0))</f>
        <v/>
      </c>
      <c r="X327" s="17"/>
      <c r="Y327" s="23"/>
      <c r="Z327" s="23"/>
      <c r="AA327" s="26"/>
      <c r="AB327" s="24" t="str">
        <f>IF(B327="","",IF(OR(J327="Owner Funding",J327="Drawings",J327="Transfer",J327="Private"),IF(E327="","OK",IF(COUNTIF('01_Setup'!$B$23:$B$32,E327)=1,"OK","Unknown property")),IF(COUNTIF('01_Setup'!$B$23:$B$32,E327)=1,"OK","Unknown property")))</f>
        <v/>
      </c>
      <c r="AC327" s="24" t="str">
        <f t="shared" ref="AC327:AC390" si="75">IF(B327="","",IF(H327="","Missing document ref","OK"))</f>
        <v/>
      </c>
      <c r="AD327" s="24" t="str">
        <f t="shared" ref="AD327:AD390" si="76">IF(B327="","",IF(COUNTIFS($B$7:$B$756,B327,$E$7:$E$756,E327,$F$7:$F$756,F327,$M$7:$M$756,M327)&gt;1,"Possible duplicate","OK"))</f>
        <v/>
      </c>
      <c r="AE327" s="24" t="str">
        <f t="shared" ref="AE327:AE390" si="77">IF(B327="","",IF(AND(AB327="OK",AC327="OK",AD327="OK",Y327="Yes",Z327="Reviewed"),"Ready","Review"))</f>
        <v/>
      </c>
    </row>
    <row r="328" spans="1:31">
      <c r="A328" s="20" t="str">
        <f t="shared" si="65"/>
        <v/>
      </c>
      <c r="B328" s="21"/>
      <c r="C328" s="20" t="str">
        <f>IF(B328="","",IF(AND(B328&gt;='01_Setup'!$B$7,B328&lt;='01_Setup'!$B$8),'01_Setup'!$B$6,"Outside selected year"))</f>
        <v/>
      </c>
      <c r="D328" s="20" t="str">
        <f>IF(B328="","",IF(B328&lt;'01_Setup'!$B$7,"",IF(B328&lt;=DATE('01_Setup'!$B$5,7,5),"Q1",IF(B328&lt;=DATE('01_Setup'!$B$5,10,5),"Q2",IF(B328&lt;=DATE('01_Setup'!$B$5+1,1,5),"Q3",IF(B328&lt;='01_Setup'!$B$8,"Q4",""))))))</f>
        <v/>
      </c>
      <c r="E328" s="22"/>
      <c r="F328" s="25"/>
      <c r="G328" s="25"/>
      <c r="H328" s="22"/>
      <c r="I328" s="22"/>
      <c r="J328" s="22"/>
      <c r="K328" s="22"/>
      <c r="L328" s="22"/>
      <c r="M328" s="17"/>
      <c r="N328" s="18"/>
      <c r="O328" s="19" t="str">
        <f t="shared" si="66"/>
        <v/>
      </c>
      <c r="P328" s="19" t="str">
        <f t="shared" si="67"/>
        <v/>
      </c>
      <c r="Q328" s="19" t="str">
        <f t="shared" si="68"/>
        <v/>
      </c>
      <c r="R328" s="19" t="str">
        <f t="shared" si="69"/>
        <v/>
      </c>
      <c r="S328" s="19" t="str">
        <f t="shared" si="70"/>
        <v/>
      </c>
      <c r="T328" s="19" t="str">
        <f t="shared" si="71"/>
        <v/>
      </c>
      <c r="U328" s="19" t="str">
        <f t="shared" si="72"/>
        <v/>
      </c>
      <c r="V328" s="19" t="str">
        <f t="shared" si="73"/>
        <v/>
      </c>
      <c r="W328" s="19" t="str">
        <f t="shared" si="74"/>
        <v/>
      </c>
      <c r="X328" s="17"/>
      <c r="Y328" s="23"/>
      <c r="Z328" s="23"/>
      <c r="AA328" s="26"/>
      <c r="AB328" s="24" t="str">
        <f>IF(B328="","",IF(OR(J328="Owner Funding",J328="Drawings",J328="Transfer",J328="Private"),IF(E328="","OK",IF(COUNTIF('01_Setup'!$B$23:$B$32,E328)=1,"OK","Unknown property")),IF(COUNTIF('01_Setup'!$B$23:$B$32,E328)=1,"OK","Unknown property")))</f>
        <v/>
      </c>
      <c r="AC328" s="24" t="str">
        <f t="shared" si="75"/>
        <v/>
      </c>
      <c r="AD328" s="24" t="str">
        <f t="shared" si="76"/>
        <v/>
      </c>
      <c r="AE328" s="24" t="str">
        <f t="shared" si="77"/>
        <v/>
      </c>
    </row>
    <row r="329" spans="1:31">
      <c r="A329" s="20" t="str">
        <f t="shared" si="65"/>
        <v/>
      </c>
      <c r="B329" s="21"/>
      <c r="C329" s="20" t="str">
        <f>IF(B329="","",IF(AND(B329&gt;='01_Setup'!$B$7,B329&lt;='01_Setup'!$B$8),'01_Setup'!$B$6,"Outside selected year"))</f>
        <v/>
      </c>
      <c r="D329" s="20" t="str">
        <f>IF(B329="","",IF(B329&lt;'01_Setup'!$B$7,"",IF(B329&lt;=DATE('01_Setup'!$B$5,7,5),"Q1",IF(B329&lt;=DATE('01_Setup'!$B$5,10,5),"Q2",IF(B329&lt;=DATE('01_Setup'!$B$5+1,1,5),"Q3",IF(B329&lt;='01_Setup'!$B$8,"Q4",""))))))</f>
        <v/>
      </c>
      <c r="E329" s="22"/>
      <c r="F329" s="25"/>
      <c r="G329" s="25"/>
      <c r="H329" s="22"/>
      <c r="I329" s="22"/>
      <c r="J329" s="22"/>
      <c r="K329" s="22"/>
      <c r="L329" s="22"/>
      <c r="M329" s="17"/>
      <c r="N329" s="18"/>
      <c r="O329" s="19" t="str">
        <f t="shared" si="66"/>
        <v/>
      </c>
      <c r="P329" s="19" t="str">
        <f t="shared" si="67"/>
        <v/>
      </c>
      <c r="Q329" s="19" t="str">
        <f t="shared" si="68"/>
        <v/>
      </c>
      <c r="R329" s="19" t="str">
        <f t="shared" si="69"/>
        <v/>
      </c>
      <c r="S329" s="19" t="str">
        <f t="shared" si="70"/>
        <v/>
      </c>
      <c r="T329" s="19" t="str">
        <f t="shared" si="71"/>
        <v/>
      </c>
      <c r="U329" s="19" t="str">
        <f t="shared" si="72"/>
        <v/>
      </c>
      <c r="V329" s="19" t="str">
        <f t="shared" si="73"/>
        <v/>
      </c>
      <c r="W329" s="19" t="str">
        <f t="shared" si="74"/>
        <v/>
      </c>
      <c r="X329" s="17"/>
      <c r="Y329" s="23"/>
      <c r="Z329" s="23"/>
      <c r="AA329" s="26"/>
      <c r="AB329" s="24" t="str">
        <f>IF(B329="","",IF(OR(J329="Owner Funding",J329="Drawings",J329="Transfer",J329="Private"),IF(E329="","OK",IF(COUNTIF('01_Setup'!$B$23:$B$32,E329)=1,"OK","Unknown property")),IF(COUNTIF('01_Setup'!$B$23:$B$32,E329)=1,"OK","Unknown property")))</f>
        <v/>
      </c>
      <c r="AC329" s="24" t="str">
        <f t="shared" si="75"/>
        <v/>
      </c>
      <c r="AD329" s="24" t="str">
        <f t="shared" si="76"/>
        <v/>
      </c>
      <c r="AE329" s="24" t="str">
        <f t="shared" si="77"/>
        <v/>
      </c>
    </row>
    <row r="330" spans="1:31">
      <c r="A330" s="20" t="str">
        <f t="shared" si="65"/>
        <v/>
      </c>
      <c r="B330" s="21"/>
      <c r="C330" s="20" t="str">
        <f>IF(B330="","",IF(AND(B330&gt;='01_Setup'!$B$7,B330&lt;='01_Setup'!$B$8),'01_Setup'!$B$6,"Outside selected year"))</f>
        <v/>
      </c>
      <c r="D330" s="20" t="str">
        <f>IF(B330="","",IF(B330&lt;'01_Setup'!$B$7,"",IF(B330&lt;=DATE('01_Setup'!$B$5,7,5),"Q1",IF(B330&lt;=DATE('01_Setup'!$B$5,10,5),"Q2",IF(B330&lt;=DATE('01_Setup'!$B$5+1,1,5),"Q3",IF(B330&lt;='01_Setup'!$B$8,"Q4",""))))))</f>
        <v/>
      </c>
      <c r="E330" s="22"/>
      <c r="F330" s="25"/>
      <c r="G330" s="25"/>
      <c r="H330" s="22"/>
      <c r="I330" s="22"/>
      <c r="J330" s="22"/>
      <c r="K330" s="22"/>
      <c r="L330" s="22"/>
      <c r="M330" s="17"/>
      <c r="N330" s="18"/>
      <c r="O330" s="19" t="str">
        <f t="shared" si="66"/>
        <v/>
      </c>
      <c r="P330" s="19" t="str">
        <f t="shared" si="67"/>
        <v/>
      </c>
      <c r="Q330" s="19" t="str">
        <f t="shared" si="68"/>
        <v/>
      </c>
      <c r="R330" s="19" t="str">
        <f t="shared" si="69"/>
        <v/>
      </c>
      <c r="S330" s="19" t="str">
        <f t="shared" si="70"/>
        <v/>
      </c>
      <c r="T330" s="19" t="str">
        <f t="shared" si="71"/>
        <v/>
      </c>
      <c r="U330" s="19" t="str">
        <f t="shared" si="72"/>
        <v/>
      </c>
      <c r="V330" s="19" t="str">
        <f t="shared" si="73"/>
        <v/>
      </c>
      <c r="W330" s="19" t="str">
        <f t="shared" si="74"/>
        <v/>
      </c>
      <c r="X330" s="17"/>
      <c r="Y330" s="23"/>
      <c r="Z330" s="23"/>
      <c r="AA330" s="26"/>
      <c r="AB330" s="24" t="str">
        <f>IF(B330="","",IF(OR(J330="Owner Funding",J330="Drawings",J330="Transfer",J330="Private"),IF(E330="","OK",IF(COUNTIF('01_Setup'!$B$23:$B$32,E330)=1,"OK","Unknown property")),IF(COUNTIF('01_Setup'!$B$23:$B$32,E330)=1,"OK","Unknown property")))</f>
        <v/>
      </c>
      <c r="AC330" s="24" t="str">
        <f t="shared" si="75"/>
        <v/>
      </c>
      <c r="AD330" s="24" t="str">
        <f t="shared" si="76"/>
        <v/>
      </c>
      <c r="AE330" s="24" t="str">
        <f t="shared" si="77"/>
        <v/>
      </c>
    </row>
    <row r="331" spans="1:31">
      <c r="A331" s="20" t="str">
        <f t="shared" si="65"/>
        <v/>
      </c>
      <c r="B331" s="21"/>
      <c r="C331" s="20" t="str">
        <f>IF(B331="","",IF(AND(B331&gt;='01_Setup'!$B$7,B331&lt;='01_Setup'!$B$8),'01_Setup'!$B$6,"Outside selected year"))</f>
        <v/>
      </c>
      <c r="D331" s="20" t="str">
        <f>IF(B331="","",IF(B331&lt;'01_Setup'!$B$7,"",IF(B331&lt;=DATE('01_Setup'!$B$5,7,5),"Q1",IF(B331&lt;=DATE('01_Setup'!$B$5,10,5),"Q2",IF(B331&lt;=DATE('01_Setup'!$B$5+1,1,5),"Q3",IF(B331&lt;='01_Setup'!$B$8,"Q4",""))))))</f>
        <v/>
      </c>
      <c r="E331" s="22"/>
      <c r="F331" s="25"/>
      <c r="G331" s="25"/>
      <c r="H331" s="22"/>
      <c r="I331" s="22"/>
      <c r="J331" s="22"/>
      <c r="K331" s="22"/>
      <c r="L331" s="22"/>
      <c r="M331" s="17"/>
      <c r="N331" s="18"/>
      <c r="O331" s="19" t="str">
        <f t="shared" si="66"/>
        <v/>
      </c>
      <c r="P331" s="19" t="str">
        <f t="shared" si="67"/>
        <v/>
      </c>
      <c r="Q331" s="19" t="str">
        <f t="shared" si="68"/>
        <v/>
      </c>
      <c r="R331" s="19" t="str">
        <f t="shared" si="69"/>
        <v/>
      </c>
      <c r="S331" s="19" t="str">
        <f t="shared" si="70"/>
        <v/>
      </c>
      <c r="T331" s="19" t="str">
        <f t="shared" si="71"/>
        <v/>
      </c>
      <c r="U331" s="19" t="str">
        <f t="shared" si="72"/>
        <v/>
      </c>
      <c r="V331" s="19" t="str">
        <f t="shared" si="73"/>
        <v/>
      </c>
      <c r="W331" s="19" t="str">
        <f t="shared" si="74"/>
        <v/>
      </c>
      <c r="X331" s="17"/>
      <c r="Y331" s="23"/>
      <c r="Z331" s="23"/>
      <c r="AA331" s="26"/>
      <c r="AB331" s="24" t="str">
        <f>IF(B331="","",IF(OR(J331="Owner Funding",J331="Drawings",J331="Transfer",J331="Private"),IF(E331="","OK",IF(COUNTIF('01_Setup'!$B$23:$B$32,E331)=1,"OK","Unknown property")),IF(COUNTIF('01_Setup'!$B$23:$B$32,E331)=1,"OK","Unknown property")))</f>
        <v/>
      </c>
      <c r="AC331" s="24" t="str">
        <f t="shared" si="75"/>
        <v/>
      </c>
      <c r="AD331" s="24" t="str">
        <f t="shared" si="76"/>
        <v/>
      </c>
      <c r="AE331" s="24" t="str">
        <f t="shared" si="77"/>
        <v/>
      </c>
    </row>
    <row r="332" spans="1:31">
      <c r="A332" s="20" t="str">
        <f t="shared" si="65"/>
        <v/>
      </c>
      <c r="B332" s="21"/>
      <c r="C332" s="20" t="str">
        <f>IF(B332="","",IF(AND(B332&gt;='01_Setup'!$B$7,B332&lt;='01_Setup'!$B$8),'01_Setup'!$B$6,"Outside selected year"))</f>
        <v/>
      </c>
      <c r="D332" s="20" t="str">
        <f>IF(B332="","",IF(B332&lt;'01_Setup'!$B$7,"",IF(B332&lt;=DATE('01_Setup'!$B$5,7,5),"Q1",IF(B332&lt;=DATE('01_Setup'!$B$5,10,5),"Q2",IF(B332&lt;=DATE('01_Setup'!$B$5+1,1,5),"Q3",IF(B332&lt;='01_Setup'!$B$8,"Q4",""))))))</f>
        <v/>
      </c>
      <c r="E332" s="22"/>
      <c r="F332" s="25"/>
      <c r="G332" s="25"/>
      <c r="H332" s="22"/>
      <c r="I332" s="22"/>
      <c r="J332" s="22"/>
      <c r="K332" s="22"/>
      <c r="L332" s="22"/>
      <c r="M332" s="17"/>
      <c r="N332" s="18"/>
      <c r="O332" s="19" t="str">
        <f t="shared" si="66"/>
        <v/>
      </c>
      <c r="P332" s="19" t="str">
        <f t="shared" si="67"/>
        <v/>
      </c>
      <c r="Q332" s="19" t="str">
        <f t="shared" si="68"/>
        <v/>
      </c>
      <c r="R332" s="19" t="str">
        <f t="shared" si="69"/>
        <v/>
      </c>
      <c r="S332" s="19" t="str">
        <f t="shared" si="70"/>
        <v/>
      </c>
      <c r="T332" s="19" t="str">
        <f t="shared" si="71"/>
        <v/>
      </c>
      <c r="U332" s="19" t="str">
        <f t="shared" si="72"/>
        <v/>
      </c>
      <c r="V332" s="19" t="str">
        <f t="shared" si="73"/>
        <v/>
      </c>
      <c r="W332" s="19" t="str">
        <f t="shared" si="74"/>
        <v/>
      </c>
      <c r="X332" s="17"/>
      <c r="Y332" s="23"/>
      <c r="Z332" s="23"/>
      <c r="AA332" s="26"/>
      <c r="AB332" s="24" t="str">
        <f>IF(B332="","",IF(OR(J332="Owner Funding",J332="Drawings",J332="Transfer",J332="Private"),IF(E332="","OK",IF(COUNTIF('01_Setup'!$B$23:$B$32,E332)=1,"OK","Unknown property")),IF(COUNTIF('01_Setup'!$B$23:$B$32,E332)=1,"OK","Unknown property")))</f>
        <v/>
      </c>
      <c r="AC332" s="24" t="str">
        <f t="shared" si="75"/>
        <v/>
      </c>
      <c r="AD332" s="24" t="str">
        <f t="shared" si="76"/>
        <v/>
      </c>
      <c r="AE332" s="24" t="str">
        <f t="shared" si="77"/>
        <v/>
      </c>
    </row>
    <row r="333" spans="1:31">
      <c r="A333" s="20" t="str">
        <f t="shared" si="65"/>
        <v/>
      </c>
      <c r="B333" s="21"/>
      <c r="C333" s="20" t="str">
        <f>IF(B333="","",IF(AND(B333&gt;='01_Setup'!$B$7,B333&lt;='01_Setup'!$B$8),'01_Setup'!$B$6,"Outside selected year"))</f>
        <v/>
      </c>
      <c r="D333" s="20" t="str">
        <f>IF(B333="","",IF(B333&lt;'01_Setup'!$B$7,"",IF(B333&lt;=DATE('01_Setup'!$B$5,7,5),"Q1",IF(B333&lt;=DATE('01_Setup'!$B$5,10,5),"Q2",IF(B333&lt;=DATE('01_Setup'!$B$5+1,1,5),"Q3",IF(B333&lt;='01_Setup'!$B$8,"Q4",""))))))</f>
        <v/>
      </c>
      <c r="E333" s="22"/>
      <c r="F333" s="25"/>
      <c r="G333" s="25"/>
      <c r="H333" s="22"/>
      <c r="I333" s="22"/>
      <c r="J333" s="22"/>
      <c r="K333" s="22"/>
      <c r="L333" s="22"/>
      <c r="M333" s="17"/>
      <c r="N333" s="18"/>
      <c r="O333" s="19" t="str">
        <f t="shared" si="66"/>
        <v/>
      </c>
      <c r="P333" s="19" t="str">
        <f t="shared" si="67"/>
        <v/>
      </c>
      <c r="Q333" s="19" t="str">
        <f t="shared" si="68"/>
        <v/>
      </c>
      <c r="R333" s="19" t="str">
        <f t="shared" si="69"/>
        <v/>
      </c>
      <c r="S333" s="19" t="str">
        <f t="shared" si="70"/>
        <v/>
      </c>
      <c r="T333" s="19" t="str">
        <f t="shared" si="71"/>
        <v/>
      </c>
      <c r="U333" s="19" t="str">
        <f t="shared" si="72"/>
        <v/>
      </c>
      <c r="V333" s="19" t="str">
        <f t="shared" si="73"/>
        <v/>
      </c>
      <c r="W333" s="19" t="str">
        <f t="shared" si="74"/>
        <v/>
      </c>
      <c r="X333" s="17"/>
      <c r="Y333" s="23"/>
      <c r="Z333" s="23"/>
      <c r="AA333" s="26"/>
      <c r="AB333" s="24" t="str">
        <f>IF(B333="","",IF(OR(J333="Owner Funding",J333="Drawings",J333="Transfer",J333="Private"),IF(E333="","OK",IF(COUNTIF('01_Setup'!$B$23:$B$32,E333)=1,"OK","Unknown property")),IF(COUNTIF('01_Setup'!$B$23:$B$32,E333)=1,"OK","Unknown property")))</f>
        <v/>
      </c>
      <c r="AC333" s="24" t="str">
        <f t="shared" si="75"/>
        <v/>
      </c>
      <c r="AD333" s="24" t="str">
        <f t="shared" si="76"/>
        <v/>
      </c>
      <c r="AE333" s="24" t="str">
        <f t="shared" si="77"/>
        <v/>
      </c>
    </row>
    <row r="334" spans="1:31">
      <c r="A334" s="20" t="str">
        <f t="shared" si="65"/>
        <v/>
      </c>
      <c r="B334" s="21"/>
      <c r="C334" s="20" t="str">
        <f>IF(B334="","",IF(AND(B334&gt;='01_Setup'!$B$7,B334&lt;='01_Setup'!$B$8),'01_Setup'!$B$6,"Outside selected year"))</f>
        <v/>
      </c>
      <c r="D334" s="20" t="str">
        <f>IF(B334="","",IF(B334&lt;'01_Setup'!$B$7,"",IF(B334&lt;=DATE('01_Setup'!$B$5,7,5),"Q1",IF(B334&lt;=DATE('01_Setup'!$B$5,10,5),"Q2",IF(B334&lt;=DATE('01_Setup'!$B$5+1,1,5),"Q3",IF(B334&lt;='01_Setup'!$B$8,"Q4",""))))))</f>
        <v/>
      </c>
      <c r="E334" s="22"/>
      <c r="F334" s="25"/>
      <c r="G334" s="25"/>
      <c r="H334" s="22"/>
      <c r="I334" s="22"/>
      <c r="J334" s="22"/>
      <c r="K334" s="22"/>
      <c r="L334" s="22"/>
      <c r="M334" s="17"/>
      <c r="N334" s="18"/>
      <c r="O334" s="19" t="str">
        <f t="shared" si="66"/>
        <v/>
      </c>
      <c r="P334" s="19" t="str">
        <f t="shared" si="67"/>
        <v/>
      </c>
      <c r="Q334" s="19" t="str">
        <f t="shared" si="68"/>
        <v/>
      </c>
      <c r="R334" s="19" t="str">
        <f t="shared" si="69"/>
        <v/>
      </c>
      <c r="S334" s="19" t="str">
        <f t="shared" si="70"/>
        <v/>
      </c>
      <c r="T334" s="19" t="str">
        <f t="shared" si="71"/>
        <v/>
      </c>
      <c r="U334" s="19" t="str">
        <f t="shared" si="72"/>
        <v/>
      </c>
      <c r="V334" s="19" t="str">
        <f t="shared" si="73"/>
        <v/>
      </c>
      <c r="W334" s="19" t="str">
        <f t="shared" si="74"/>
        <v/>
      </c>
      <c r="X334" s="17"/>
      <c r="Y334" s="23"/>
      <c r="Z334" s="23"/>
      <c r="AA334" s="26"/>
      <c r="AB334" s="24" t="str">
        <f>IF(B334="","",IF(OR(J334="Owner Funding",J334="Drawings",J334="Transfer",J334="Private"),IF(E334="","OK",IF(COUNTIF('01_Setup'!$B$23:$B$32,E334)=1,"OK","Unknown property")),IF(COUNTIF('01_Setup'!$B$23:$B$32,E334)=1,"OK","Unknown property")))</f>
        <v/>
      </c>
      <c r="AC334" s="24" t="str">
        <f t="shared" si="75"/>
        <v/>
      </c>
      <c r="AD334" s="24" t="str">
        <f t="shared" si="76"/>
        <v/>
      </c>
      <c r="AE334" s="24" t="str">
        <f t="shared" si="77"/>
        <v/>
      </c>
    </row>
    <row r="335" spans="1:31">
      <c r="A335" s="20" t="str">
        <f t="shared" si="65"/>
        <v/>
      </c>
      <c r="B335" s="21"/>
      <c r="C335" s="20" t="str">
        <f>IF(B335="","",IF(AND(B335&gt;='01_Setup'!$B$7,B335&lt;='01_Setup'!$B$8),'01_Setup'!$B$6,"Outside selected year"))</f>
        <v/>
      </c>
      <c r="D335" s="20" t="str">
        <f>IF(B335="","",IF(B335&lt;'01_Setup'!$B$7,"",IF(B335&lt;=DATE('01_Setup'!$B$5,7,5),"Q1",IF(B335&lt;=DATE('01_Setup'!$B$5,10,5),"Q2",IF(B335&lt;=DATE('01_Setup'!$B$5+1,1,5),"Q3",IF(B335&lt;='01_Setup'!$B$8,"Q4",""))))))</f>
        <v/>
      </c>
      <c r="E335" s="22"/>
      <c r="F335" s="25"/>
      <c r="G335" s="25"/>
      <c r="H335" s="22"/>
      <c r="I335" s="22"/>
      <c r="J335" s="22"/>
      <c r="K335" s="22"/>
      <c r="L335" s="22"/>
      <c r="M335" s="17"/>
      <c r="N335" s="18"/>
      <c r="O335" s="19" t="str">
        <f t="shared" si="66"/>
        <v/>
      </c>
      <c r="P335" s="19" t="str">
        <f t="shared" si="67"/>
        <v/>
      </c>
      <c r="Q335" s="19" t="str">
        <f t="shared" si="68"/>
        <v/>
      </c>
      <c r="R335" s="19" t="str">
        <f t="shared" si="69"/>
        <v/>
      </c>
      <c r="S335" s="19" t="str">
        <f t="shared" si="70"/>
        <v/>
      </c>
      <c r="T335" s="19" t="str">
        <f t="shared" si="71"/>
        <v/>
      </c>
      <c r="U335" s="19" t="str">
        <f t="shared" si="72"/>
        <v/>
      </c>
      <c r="V335" s="19" t="str">
        <f t="shared" si="73"/>
        <v/>
      </c>
      <c r="W335" s="19" t="str">
        <f t="shared" si="74"/>
        <v/>
      </c>
      <c r="X335" s="17"/>
      <c r="Y335" s="23"/>
      <c r="Z335" s="23"/>
      <c r="AA335" s="26"/>
      <c r="AB335" s="24" t="str">
        <f>IF(B335="","",IF(OR(J335="Owner Funding",J335="Drawings",J335="Transfer",J335="Private"),IF(E335="","OK",IF(COUNTIF('01_Setup'!$B$23:$B$32,E335)=1,"OK","Unknown property")),IF(COUNTIF('01_Setup'!$B$23:$B$32,E335)=1,"OK","Unknown property")))</f>
        <v/>
      </c>
      <c r="AC335" s="24" t="str">
        <f t="shared" si="75"/>
        <v/>
      </c>
      <c r="AD335" s="24" t="str">
        <f t="shared" si="76"/>
        <v/>
      </c>
      <c r="AE335" s="24" t="str">
        <f t="shared" si="77"/>
        <v/>
      </c>
    </row>
    <row r="336" spans="1:31">
      <c r="A336" s="20" t="str">
        <f t="shared" si="65"/>
        <v/>
      </c>
      <c r="B336" s="21"/>
      <c r="C336" s="20" t="str">
        <f>IF(B336="","",IF(AND(B336&gt;='01_Setup'!$B$7,B336&lt;='01_Setup'!$B$8),'01_Setup'!$B$6,"Outside selected year"))</f>
        <v/>
      </c>
      <c r="D336" s="20" t="str">
        <f>IF(B336="","",IF(B336&lt;'01_Setup'!$B$7,"",IF(B336&lt;=DATE('01_Setup'!$B$5,7,5),"Q1",IF(B336&lt;=DATE('01_Setup'!$B$5,10,5),"Q2",IF(B336&lt;=DATE('01_Setup'!$B$5+1,1,5),"Q3",IF(B336&lt;='01_Setup'!$B$8,"Q4",""))))))</f>
        <v/>
      </c>
      <c r="E336" s="22"/>
      <c r="F336" s="25"/>
      <c r="G336" s="25"/>
      <c r="H336" s="22"/>
      <c r="I336" s="22"/>
      <c r="J336" s="22"/>
      <c r="K336" s="22"/>
      <c r="L336" s="22"/>
      <c r="M336" s="17"/>
      <c r="N336" s="18"/>
      <c r="O336" s="19" t="str">
        <f t="shared" si="66"/>
        <v/>
      </c>
      <c r="P336" s="19" t="str">
        <f t="shared" si="67"/>
        <v/>
      </c>
      <c r="Q336" s="19" t="str">
        <f t="shared" si="68"/>
        <v/>
      </c>
      <c r="R336" s="19" t="str">
        <f t="shared" si="69"/>
        <v/>
      </c>
      <c r="S336" s="19" t="str">
        <f t="shared" si="70"/>
        <v/>
      </c>
      <c r="T336" s="19" t="str">
        <f t="shared" si="71"/>
        <v/>
      </c>
      <c r="U336" s="19" t="str">
        <f t="shared" si="72"/>
        <v/>
      </c>
      <c r="V336" s="19" t="str">
        <f t="shared" si="73"/>
        <v/>
      </c>
      <c r="W336" s="19" t="str">
        <f t="shared" si="74"/>
        <v/>
      </c>
      <c r="X336" s="17"/>
      <c r="Y336" s="23"/>
      <c r="Z336" s="23"/>
      <c r="AA336" s="26"/>
      <c r="AB336" s="24" t="str">
        <f>IF(B336="","",IF(OR(J336="Owner Funding",J336="Drawings",J336="Transfer",J336="Private"),IF(E336="","OK",IF(COUNTIF('01_Setup'!$B$23:$B$32,E336)=1,"OK","Unknown property")),IF(COUNTIF('01_Setup'!$B$23:$B$32,E336)=1,"OK","Unknown property")))</f>
        <v/>
      </c>
      <c r="AC336" s="24" t="str">
        <f t="shared" si="75"/>
        <v/>
      </c>
      <c r="AD336" s="24" t="str">
        <f t="shared" si="76"/>
        <v/>
      </c>
      <c r="AE336" s="24" t="str">
        <f t="shared" si="77"/>
        <v/>
      </c>
    </row>
    <row r="337" spans="1:31">
      <c r="A337" s="20" t="str">
        <f t="shared" si="65"/>
        <v/>
      </c>
      <c r="B337" s="21"/>
      <c r="C337" s="20" t="str">
        <f>IF(B337="","",IF(AND(B337&gt;='01_Setup'!$B$7,B337&lt;='01_Setup'!$B$8),'01_Setup'!$B$6,"Outside selected year"))</f>
        <v/>
      </c>
      <c r="D337" s="20" t="str">
        <f>IF(B337="","",IF(B337&lt;'01_Setup'!$B$7,"",IF(B337&lt;=DATE('01_Setup'!$B$5,7,5),"Q1",IF(B337&lt;=DATE('01_Setup'!$B$5,10,5),"Q2",IF(B337&lt;=DATE('01_Setup'!$B$5+1,1,5),"Q3",IF(B337&lt;='01_Setup'!$B$8,"Q4",""))))))</f>
        <v/>
      </c>
      <c r="E337" s="22"/>
      <c r="F337" s="25"/>
      <c r="G337" s="25"/>
      <c r="H337" s="22"/>
      <c r="I337" s="22"/>
      <c r="J337" s="22"/>
      <c r="K337" s="22"/>
      <c r="L337" s="22"/>
      <c r="M337" s="17"/>
      <c r="N337" s="18"/>
      <c r="O337" s="19" t="str">
        <f t="shared" si="66"/>
        <v/>
      </c>
      <c r="P337" s="19" t="str">
        <f t="shared" si="67"/>
        <v/>
      </c>
      <c r="Q337" s="19" t="str">
        <f t="shared" si="68"/>
        <v/>
      </c>
      <c r="R337" s="19" t="str">
        <f t="shared" si="69"/>
        <v/>
      </c>
      <c r="S337" s="19" t="str">
        <f t="shared" si="70"/>
        <v/>
      </c>
      <c r="T337" s="19" t="str">
        <f t="shared" si="71"/>
        <v/>
      </c>
      <c r="U337" s="19" t="str">
        <f t="shared" si="72"/>
        <v/>
      </c>
      <c r="V337" s="19" t="str">
        <f t="shared" si="73"/>
        <v/>
      </c>
      <c r="W337" s="19" t="str">
        <f t="shared" si="74"/>
        <v/>
      </c>
      <c r="X337" s="17"/>
      <c r="Y337" s="23"/>
      <c r="Z337" s="23"/>
      <c r="AA337" s="26"/>
      <c r="AB337" s="24" t="str">
        <f>IF(B337="","",IF(OR(J337="Owner Funding",J337="Drawings",J337="Transfer",J337="Private"),IF(E337="","OK",IF(COUNTIF('01_Setup'!$B$23:$B$32,E337)=1,"OK","Unknown property")),IF(COUNTIF('01_Setup'!$B$23:$B$32,E337)=1,"OK","Unknown property")))</f>
        <v/>
      </c>
      <c r="AC337" s="24" t="str">
        <f t="shared" si="75"/>
        <v/>
      </c>
      <c r="AD337" s="24" t="str">
        <f t="shared" si="76"/>
        <v/>
      </c>
      <c r="AE337" s="24" t="str">
        <f t="shared" si="77"/>
        <v/>
      </c>
    </row>
    <row r="338" spans="1:31">
      <c r="A338" s="20" t="str">
        <f t="shared" si="65"/>
        <v/>
      </c>
      <c r="B338" s="21"/>
      <c r="C338" s="20" t="str">
        <f>IF(B338="","",IF(AND(B338&gt;='01_Setup'!$B$7,B338&lt;='01_Setup'!$B$8),'01_Setup'!$B$6,"Outside selected year"))</f>
        <v/>
      </c>
      <c r="D338" s="20" t="str">
        <f>IF(B338="","",IF(B338&lt;'01_Setup'!$B$7,"",IF(B338&lt;=DATE('01_Setup'!$B$5,7,5),"Q1",IF(B338&lt;=DATE('01_Setup'!$B$5,10,5),"Q2",IF(B338&lt;=DATE('01_Setup'!$B$5+1,1,5),"Q3",IF(B338&lt;='01_Setup'!$B$8,"Q4",""))))))</f>
        <v/>
      </c>
      <c r="E338" s="22"/>
      <c r="F338" s="25"/>
      <c r="G338" s="25"/>
      <c r="H338" s="22"/>
      <c r="I338" s="22"/>
      <c r="J338" s="22"/>
      <c r="K338" s="22"/>
      <c r="L338" s="22"/>
      <c r="M338" s="17"/>
      <c r="N338" s="18"/>
      <c r="O338" s="19" t="str">
        <f t="shared" si="66"/>
        <v/>
      </c>
      <c r="P338" s="19" t="str">
        <f t="shared" si="67"/>
        <v/>
      </c>
      <c r="Q338" s="19" t="str">
        <f t="shared" si="68"/>
        <v/>
      </c>
      <c r="R338" s="19" t="str">
        <f t="shared" si="69"/>
        <v/>
      </c>
      <c r="S338" s="19" t="str">
        <f t="shared" si="70"/>
        <v/>
      </c>
      <c r="T338" s="19" t="str">
        <f t="shared" si="71"/>
        <v/>
      </c>
      <c r="U338" s="19" t="str">
        <f t="shared" si="72"/>
        <v/>
      </c>
      <c r="V338" s="19" t="str">
        <f t="shared" si="73"/>
        <v/>
      </c>
      <c r="W338" s="19" t="str">
        <f t="shared" si="74"/>
        <v/>
      </c>
      <c r="X338" s="17"/>
      <c r="Y338" s="23"/>
      <c r="Z338" s="23"/>
      <c r="AA338" s="26"/>
      <c r="AB338" s="24" t="str">
        <f>IF(B338="","",IF(OR(J338="Owner Funding",J338="Drawings",J338="Transfer",J338="Private"),IF(E338="","OK",IF(COUNTIF('01_Setup'!$B$23:$B$32,E338)=1,"OK","Unknown property")),IF(COUNTIF('01_Setup'!$B$23:$B$32,E338)=1,"OK","Unknown property")))</f>
        <v/>
      </c>
      <c r="AC338" s="24" t="str">
        <f t="shared" si="75"/>
        <v/>
      </c>
      <c r="AD338" s="24" t="str">
        <f t="shared" si="76"/>
        <v/>
      </c>
      <c r="AE338" s="24" t="str">
        <f t="shared" si="77"/>
        <v/>
      </c>
    </row>
    <row r="339" spans="1:31">
      <c r="A339" s="20" t="str">
        <f t="shared" si="65"/>
        <v/>
      </c>
      <c r="B339" s="21"/>
      <c r="C339" s="20" t="str">
        <f>IF(B339="","",IF(AND(B339&gt;='01_Setup'!$B$7,B339&lt;='01_Setup'!$B$8),'01_Setup'!$B$6,"Outside selected year"))</f>
        <v/>
      </c>
      <c r="D339" s="20" t="str">
        <f>IF(B339="","",IF(B339&lt;'01_Setup'!$B$7,"",IF(B339&lt;=DATE('01_Setup'!$B$5,7,5),"Q1",IF(B339&lt;=DATE('01_Setup'!$B$5,10,5),"Q2",IF(B339&lt;=DATE('01_Setup'!$B$5+1,1,5),"Q3",IF(B339&lt;='01_Setup'!$B$8,"Q4",""))))))</f>
        <v/>
      </c>
      <c r="E339" s="22"/>
      <c r="F339" s="25"/>
      <c r="G339" s="25"/>
      <c r="H339" s="22"/>
      <c r="I339" s="22"/>
      <c r="J339" s="22"/>
      <c r="K339" s="22"/>
      <c r="L339" s="22"/>
      <c r="M339" s="17"/>
      <c r="N339" s="18"/>
      <c r="O339" s="19" t="str">
        <f t="shared" si="66"/>
        <v/>
      </c>
      <c r="P339" s="19" t="str">
        <f t="shared" si="67"/>
        <v/>
      </c>
      <c r="Q339" s="19" t="str">
        <f t="shared" si="68"/>
        <v/>
      </c>
      <c r="R339" s="19" t="str">
        <f t="shared" si="69"/>
        <v/>
      </c>
      <c r="S339" s="19" t="str">
        <f t="shared" si="70"/>
        <v/>
      </c>
      <c r="T339" s="19" t="str">
        <f t="shared" si="71"/>
        <v/>
      </c>
      <c r="U339" s="19" t="str">
        <f t="shared" si="72"/>
        <v/>
      </c>
      <c r="V339" s="19" t="str">
        <f t="shared" si="73"/>
        <v/>
      </c>
      <c r="W339" s="19" t="str">
        <f t="shared" si="74"/>
        <v/>
      </c>
      <c r="X339" s="17"/>
      <c r="Y339" s="23"/>
      <c r="Z339" s="23"/>
      <c r="AA339" s="26"/>
      <c r="AB339" s="24" t="str">
        <f>IF(B339="","",IF(OR(J339="Owner Funding",J339="Drawings",J339="Transfer",J339="Private"),IF(E339="","OK",IF(COUNTIF('01_Setup'!$B$23:$B$32,E339)=1,"OK","Unknown property")),IF(COUNTIF('01_Setup'!$B$23:$B$32,E339)=1,"OK","Unknown property")))</f>
        <v/>
      </c>
      <c r="AC339" s="24" t="str">
        <f t="shared" si="75"/>
        <v/>
      </c>
      <c r="AD339" s="24" t="str">
        <f t="shared" si="76"/>
        <v/>
      </c>
      <c r="AE339" s="24" t="str">
        <f t="shared" si="77"/>
        <v/>
      </c>
    </row>
    <row r="340" spans="1:31">
      <c r="A340" s="20" t="str">
        <f t="shared" si="65"/>
        <v/>
      </c>
      <c r="B340" s="21"/>
      <c r="C340" s="20" t="str">
        <f>IF(B340="","",IF(AND(B340&gt;='01_Setup'!$B$7,B340&lt;='01_Setup'!$B$8),'01_Setup'!$B$6,"Outside selected year"))</f>
        <v/>
      </c>
      <c r="D340" s="20" t="str">
        <f>IF(B340="","",IF(B340&lt;'01_Setup'!$B$7,"",IF(B340&lt;=DATE('01_Setup'!$B$5,7,5),"Q1",IF(B340&lt;=DATE('01_Setup'!$B$5,10,5),"Q2",IF(B340&lt;=DATE('01_Setup'!$B$5+1,1,5),"Q3",IF(B340&lt;='01_Setup'!$B$8,"Q4",""))))))</f>
        <v/>
      </c>
      <c r="E340" s="22"/>
      <c r="F340" s="25"/>
      <c r="G340" s="25"/>
      <c r="H340" s="22"/>
      <c r="I340" s="22"/>
      <c r="J340" s="22"/>
      <c r="K340" s="22"/>
      <c r="L340" s="22"/>
      <c r="M340" s="17"/>
      <c r="N340" s="18"/>
      <c r="O340" s="19" t="str">
        <f t="shared" si="66"/>
        <v/>
      </c>
      <c r="P340" s="19" t="str">
        <f t="shared" si="67"/>
        <v/>
      </c>
      <c r="Q340" s="19" t="str">
        <f t="shared" si="68"/>
        <v/>
      </c>
      <c r="R340" s="19" t="str">
        <f t="shared" si="69"/>
        <v/>
      </c>
      <c r="S340" s="19" t="str">
        <f t="shared" si="70"/>
        <v/>
      </c>
      <c r="T340" s="19" t="str">
        <f t="shared" si="71"/>
        <v/>
      </c>
      <c r="U340" s="19" t="str">
        <f t="shared" si="72"/>
        <v/>
      </c>
      <c r="V340" s="19" t="str">
        <f t="shared" si="73"/>
        <v/>
      </c>
      <c r="W340" s="19" t="str">
        <f t="shared" si="74"/>
        <v/>
      </c>
      <c r="X340" s="17"/>
      <c r="Y340" s="23"/>
      <c r="Z340" s="23"/>
      <c r="AA340" s="26"/>
      <c r="AB340" s="24" t="str">
        <f>IF(B340="","",IF(OR(J340="Owner Funding",J340="Drawings",J340="Transfer",J340="Private"),IF(E340="","OK",IF(COUNTIF('01_Setup'!$B$23:$B$32,E340)=1,"OK","Unknown property")),IF(COUNTIF('01_Setup'!$B$23:$B$32,E340)=1,"OK","Unknown property")))</f>
        <v/>
      </c>
      <c r="AC340" s="24" t="str">
        <f t="shared" si="75"/>
        <v/>
      </c>
      <c r="AD340" s="24" t="str">
        <f t="shared" si="76"/>
        <v/>
      </c>
      <c r="AE340" s="24" t="str">
        <f t="shared" si="77"/>
        <v/>
      </c>
    </row>
    <row r="341" spans="1:31">
      <c r="A341" s="20" t="str">
        <f t="shared" si="65"/>
        <v/>
      </c>
      <c r="B341" s="21"/>
      <c r="C341" s="20" t="str">
        <f>IF(B341="","",IF(AND(B341&gt;='01_Setup'!$B$7,B341&lt;='01_Setup'!$B$8),'01_Setup'!$B$6,"Outside selected year"))</f>
        <v/>
      </c>
      <c r="D341" s="20" t="str">
        <f>IF(B341="","",IF(B341&lt;'01_Setup'!$B$7,"",IF(B341&lt;=DATE('01_Setup'!$B$5,7,5),"Q1",IF(B341&lt;=DATE('01_Setup'!$B$5,10,5),"Q2",IF(B341&lt;=DATE('01_Setup'!$B$5+1,1,5),"Q3",IF(B341&lt;='01_Setup'!$B$8,"Q4",""))))))</f>
        <v/>
      </c>
      <c r="E341" s="22"/>
      <c r="F341" s="25"/>
      <c r="G341" s="25"/>
      <c r="H341" s="22"/>
      <c r="I341" s="22"/>
      <c r="J341" s="22"/>
      <c r="K341" s="22"/>
      <c r="L341" s="22"/>
      <c r="M341" s="17"/>
      <c r="N341" s="18"/>
      <c r="O341" s="19" t="str">
        <f t="shared" si="66"/>
        <v/>
      </c>
      <c r="P341" s="19" t="str">
        <f t="shared" si="67"/>
        <v/>
      </c>
      <c r="Q341" s="19" t="str">
        <f t="shared" si="68"/>
        <v/>
      </c>
      <c r="R341" s="19" t="str">
        <f t="shared" si="69"/>
        <v/>
      </c>
      <c r="S341" s="19" t="str">
        <f t="shared" si="70"/>
        <v/>
      </c>
      <c r="T341" s="19" t="str">
        <f t="shared" si="71"/>
        <v/>
      </c>
      <c r="U341" s="19" t="str">
        <f t="shared" si="72"/>
        <v/>
      </c>
      <c r="V341" s="19" t="str">
        <f t="shared" si="73"/>
        <v/>
      </c>
      <c r="W341" s="19" t="str">
        <f t="shared" si="74"/>
        <v/>
      </c>
      <c r="X341" s="17"/>
      <c r="Y341" s="23"/>
      <c r="Z341" s="23"/>
      <c r="AA341" s="26"/>
      <c r="AB341" s="24" t="str">
        <f>IF(B341="","",IF(OR(J341="Owner Funding",J341="Drawings",J341="Transfer",J341="Private"),IF(E341="","OK",IF(COUNTIF('01_Setup'!$B$23:$B$32,E341)=1,"OK","Unknown property")),IF(COUNTIF('01_Setup'!$B$23:$B$32,E341)=1,"OK","Unknown property")))</f>
        <v/>
      </c>
      <c r="AC341" s="24" t="str">
        <f t="shared" si="75"/>
        <v/>
      </c>
      <c r="AD341" s="24" t="str">
        <f t="shared" si="76"/>
        <v/>
      </c>
      <c r="AE341" s="24" t="str">
        <f t="shared" si="77"/>
        <v/>
      </c>
    </row>
    <row r="342" spans="1:31">
      <c r="A342" s="20" t="str">
        <f t="shared" si="65"/>
        <v/>
      </c>
      <c r="B342" s="21"/>
      <c r="C342" s="20" t="str">
        <f>IF(B342="","",IF(AND(B342&gt;='01_Setup'!$B$7,B342&lt;='01_Setup'!$B$8),'01_Setup'!$B$6,"Outside selected year"))</f>
        <v/>
      </c>
      <c r="D342" s="20" t="str">
        <f>IF(B342="","",IF(B342&lt;'01_Setup'!$B$7,"",IF(B342&lt;=DATE('01_Setup'!$B$5,7,5),"Q1",IF(B342&lt;=DATE('01_Setup'!$B$5,10,5),"Q2",IF(B342&lt;=DATE('01_Setup'!$B$5+1,1,5),"Q3",IF(B342&lt;='01_Setup'!$B$8,"Q4",""))))))</f>
        <v/>
      </c>
      <c r="E342" s="22"/>
      <c r="F342" s="25"/>
      <c r="G342" s="25"/>
      <c r="H342" s="22"/>
      <c r="I342" s="22"/>
      <c r="J342" s="22"/>
      <c r="K342" s="22"/>
      <c r="L342" s="22"/>
      <c r="M342" s="17"/>
      <c r="N342" s="18"/>
      <c r="O342" s="19" t="str">
        <f t="shared" si="66"/>
        <v/>
      </c>
      <c r="P342" s="19" t="str">
        <f t="shared" si="67"/>
        <v/>
      </c>
      <c r="Q342" s="19" t="str">
        <f t="shared" si="68"/>
        <v/>
      </c>
      <c r="R342" s="19" t="str">
        <f t="shared" si="69"/>
        <v/>
      </c>
      <c r="S342" s="19" t="str">
        <f t="shared" si="70"/>
        <v/>
      </c>
      <c r="T342" s="19" t="str">
        <f t="shared" si="71"/>
        <v/>
      </c>
      <c r="U342" s="19" t="str">
        <f t="shared" si="72"/>
        <v/>
      </c>
      <c r="V342" s="19" t="str">
        <f t="shared" si="73"/>
        <v/>
      </c>
      <c r="W342" s="19" t="str">
        <f t="shared" si="74"/>
        <v/>
      </c>
      <c r="X342" s="17"/>
      <c r="Y342" s="23"/>
      <c r="Z342" s="23"/>
      <c r="AA342" s="26"/>
      <c r="AB342" s="24" t="str">
        <f>IF(B342="","",IF(OR(J342="Owner Funding",J342="Drawings",J342="Transfer",J342="Private"),IF(E342="","OK",IF(COUNTIF('01_Setup'!$B$23:$B$32,E342)=1,"OK","Unknown property")),IF(COUNTIF('01_Setup'!$B$23:$B$32,E342)=1,"OK","Unknown property")))</f>
        <v/>
      </c>
      <c r="AC342" s="24" t="str">
        <f t="shared" si="75"/>
        <v/>
      </c>
      <c r="AD342" s="24" t="str">
        <f t="shared" si="76"/>
        <v/>
      </c>
      <c r="AE342" s="24" t="str">
        <f t="shared" si="77"/>
        <v/>
      </c>
    </row>
    <row r="343" spans="1:31">
      <c r="A343" s="20" t="str">
        <f t="shared" si="65"/>
        <v/>
      </c>
      <c r="B343" s="21"/>
      <c r="C343" s="20" t="str">
        <f>IF(B343="","",IF(AND(B343&gt;='01_Setup'!$B$7,B343&lt;='01_Setup'!$B$8),'01_Setup'!$B$6,"Outside selected year"))</f>
        <v/>
      </c>
      <c r="D343" s="20" t="str">
        <f>IF(B343="","",IF(B343&lt;'01_Setup'!$B$7,"",IF(B343&lt;=DATE('01_Setup'!$B$5,7,5),"Q1",IF(B343&lt;=DATE('01_Setup'!$B$5,10,5),"Q2",IF(B343&lt;=DATE('01_Setup'!$B$5+1,1,5),"Q3",IF(B343&lt;='01_Setup'!$B$8,"Q4",""))))))</f>
        <v/>
      </c>
      <c r="E343" s="22"/>
      <c r="F343" s="25"/>
      <c r="G343" s="25"/>
      <c r="H343" s="22"/>
      <c r="I343" s="22"/>
      <c r="J343" s="22"/>
      <c r="K343" s="22"/>
      <c r="L343" s="22"/>
      <c r="M343" s="17"/>
      <c r="N343" s="18"/>
      <c r="O343" s="19" t="str">
        <f t="shared" si="66"/>
        <v/>
      </c>
      <c r="P343" s="19" t="str">
        <f t="shared" si="67"/>
        <v/>
      </c>
      <c r="Q343" s="19" t="str">
        <f t="shared" si="68"/>
        <v/>
      </c>
      <c r="R343" s="19" t="str">
        <f t="shared" si="69"/>
        <v/>
      </c>
      <c r="S343" s="19" t="str">
        <f t="shared" si="70"/>
        <v/>
      </c>
      <c r="T343" s="19" t="str">
        <f t="shared" si="71"/>
        <v/>
      </c>
      <c r="U343" s="19" t="str">
        <f t="shared" si="72"/>
        <v/>
      </c>
      <c r="V343" s="19" t="str">
        <f t="shared" si="73"/>
        <v/>
      </c>
      <c r="W343" s="19" t="str">
        <f t="shared" si="74"/>
        <v/>
      </c>
      <c r="X343" s="17"/>
      <c r="Y343" s="23"/>
      <c r="Z343" s="23"/>
      <c r="AA343" s="26"/>
      <c r="AB343" s="24" t="str">
        <f>IF(B343="","",IF(OR(J343="Owner Funding",J343="Drawings",J343="Transfer",J343="Private"),IF(E343="","OK",IF(COUNTIF('01_Setup'!$B$23:$B$32,E343)=1,"OK","Unknown property")),IF(COUNTIF('01_Setup'!$B$23:$B$32,E343)=1,"OK","Unknown property")))</f>
        <v/>
      </c>
      <c r="AC343" s="24" t="str">
        <f t="shared" si="75"/>
        <v/>
      </c>
      <c r="AD343" s="24" t="str">
        <f t="shared" si="76"/>
        <v/>
      </c>
      <c r="AE343" s="24" t="str">
        <f t="shared" si="77"/>
        <v/>
      </c>
    </row>
    <row r="344" spans="1:31">
      <c r="A344" s="20" t="str">
        <f t="shared" si="65"/>
        <v/>
      </c>
      <c r="B344" s="21"/>
      <c r="C344" s="20" t="str">
        <f>IF(B344="","",IF(AND(B344&gt;='01_Setup'!$B$7,B344&lt;='01_Setup'!$B$8),'01_Setup'!$B$6,"Outside selected year"))</f>
        <v/>
      </c>
      <c r="D344" s="20" t="str">
        <f>IF(B344="","",IF(B344&lt;'01_Setup'!$B$7,"",IF(B344&lt;=DATE('01_Setup'!$B$5,7,5),"Q1",IF(B344&lt;=DATE('01_Setup'!$B$5,10,5),"Q2",IF(B344&lt;=DATE('01_Setup'!$B$5+1,1,5),"Q3",IF(B344&lt;='01_Setup'!$B$8,"Q4",""))))))</f>
        <v/>
      </c>
      <c r="E344" s="22"/>
      <c r="F344" s="25"/>
      <c r="G344" s="25"/>
      <c r="H344" s="22"/>
      <c r="I344" s="22"/>
      <c r="J344" s="22"/>
      <c r="K344" s="22"/>
      <c r="L344" s="22"/>
      <c r="M344" s="17"/>
      <c r="N344" s="18"/>
      <c r="O344" s="19" t="str">
        <f t="shared" si="66"/>
        <v/>
      </c>
      <c r="P344" s="19" t="str">
        <f t="shared" si="67"/>
        <v/>
      </c>
      <c r="Q344" s="19" t="str">
        <f t="shared" si="68"/>
        <v/>
      </c>
      <c r="R344" s="19" t="str">
        <f t="shared" si="69"/>
        <v/>
      </c>
      <c r="S344" s="19" t="str">
        <f t="shared" si="70"/>
        <v/>
      </c>
      <c r="T344" s="19" t="str">
        <f t="shared" si="71"/>
        <v/>
      </c>
      <c r="U344" s="19" t="str">
        <f t="shared" si="72"/>
        <v/>
      </c>
      <c r="V344" s="19" t="str">
        <f t="shared" si="73"/>
        <v/>
      </c>
      <c r="W344" s="19" t="str">
        <f t="shared" si="74"/>
        <v/>
      </c>
      <c r="X344" s="17"/>
      <c r="Y344" s="23"/>
      <c r="Z344" s="23"/>
      <c r="AA344" s="26"/>
      <c r="AB344" s="24" t="str">
        <f>IF(B344="","",IF(OR(J344="Owner Funding",J344="Drawings",J344="Transfer",J344="Private"),IF(E344="","OK",IF(COUNTIF('01_Setup'!$B$23:$B$32,E344)=1,"OK","Unknown property")),IF(COUNTIF('01_Setup'!$B$23:$B$32,E344)=1,"OK","Unknown property")))</f>
        <v/>
      </c>
      <c r="AC344" s="24" t="str">
        <f t="shared" si="75"/>
        <v/>
      </c>
      <c r="AD344" s="24" t="str">
        <f t="shared" si="76"/>
        <v/>
      </c>
      <c r="AE344" s="24" t="str">
        <f t="shared" si="77"/>
        <v/>
      </c>
    </row>
    <row r="345" spans="1:31">
      <c r="A345" s="20" t="str">
        <f t="shared" si="65"/>
        <v/>
      </c>
      <c r="B345" s="21"/>
      <c r="C345" s="20" t="str">
        <f>IF(B345="","",IF(AND(B345&gt;='01_Setup'!$B$7,B345&lt;='01_Setup'!$B$8),'01_Setup'!$B$6,"Outside selected year"))</f>
        <v/>
      </c>
      <c r="D345" s="20" t="str">
        <f>IF(B345="","",IF(B345&lt;'01_Setup'!$B$7,"",IF(B345&lt;=DATE('01_Setup'!$B$5,7,5),"Q1",IF(B345&lt;=DATE('01_Setup'!$B$5,10,5),"Q2",IF(B345&lt;=DATE('01_Setup'!$B$5+1,1,5),"Q3",IF(B345&lt;='01_Setup'!$B$8,"Q4",""))))))</f>
        <v/>
      </c>
      <c r="E345" s="22"/>
      <c r="F345" s="25"/>
      <c r="G345" s="25"/>
      <c r="H345" s="22"/>
      <c r="I345" s="22"/>
      <c r="J345" s="22"/>
      <c r="K345" s="22"/>
      <c r="L345" s="22"/>
      <c r="M345" s="17"/>
      <c r="N345" s="18"/>
      <c r="O345" s="19" t="str">
        <f t="shared" si="66"/>
        <v/>
      </c>
      <c r="P345" s="19" t="str">
        <f t="shared" si="67"/>
        <v/>
      </c>
      <c r="Q345" s="19" t="str">
        <f t="shared" si="68"/>
        <v/>
      </c>
      <c r="R345" s="19" t="str">
        <f t="shared" si="69"/>
        <v/>
      </c>
      <c r="S345" s="19" t="str">
        <f t="shared" si="70"/>
        <v/>
      </c>
      <c r="T345" s="19" t="str">
        <f t="shared" si="71"/>
        <v/>
      </c>
      <c r="U345" s="19" t="str">
        <f t="shared" si="72"/>
        <v/>
      </c>
      <c r="V345" s="19" t="str">
        <f t="shared" si="73"/>
        <v/>
      </c>
      <c r="W345" s="19" t="str">
        <f t="shared" si="74"/>
        <v/>
      </c>
      <c r="X345" s="17"/>
      <c r="Y345" s="23"/>
      <c r="Z345" s="23"/>
      <c r="AA345" s="26"/>
      <c r="AB345" s="24" t="str">
        <f>IF(B345="","",IF(OR(J345="Owner Funding",J345="Drawings",J345="Transfer",J345="Private"),IF(E345="","OK",IF(COUNTIF('01_Setup'!$B$23:$B$32,E345)=1,"OK","Unknown property")),IF(COUNTIF('01_Setup'!$B$23:$B$32,E345)=1,"OK","Unknown property")))</f>
        <v/>
      </c>
      <c r="AC345" s="24" t="str">
        <f t="shared" si="75"/>
        <v/>
      </c>
      <c r="AD345" s="24" t="str">
        <f t="shared" si="76"/>
        <v/>
      </c>
      <c r="AE345" s="24" t="str">
        <f t="shared" si="77"/>
        <v/>
      </c>
    </row>
    <row r="346" spans="1:31">
      <c r="A346" s="20" t="str">
        <f t="shared" si="65"/>
        <v/>
      </c>
      <c r="B346" s="21"/>
      <c r="C346" s="20" t="str">
        <f>IF(B346="","",IF(AND(B346&gt;='01_Setup'!$B$7,B346&lt;='01_Setup'!$B$8),'01_Setup'!$B$6,"Outside selected year"))</f>
        <v/>
      </c>
      <c r="D346" s="20" t="str">
        <f>IF(B346="","",IF(B346&lt;'01_Setup'!$B$7,"",IF(B346&lt;=DATE('01_Setup'!$B$5,7,5),"Q1",IF(B346&lt;=DATE('01_Setup'!$B$5,10,5),"Q2",IF(B346&lt;=DATE('01_Setup'!$B$5+1,1,5),"Q3",IF(B346&lt;='01_Setup'!$B$8,"Q4",""))))))</f>
        <v/>
      </c>
      <c r="E346" s="22"/>
      <c r="F346" s="25"/>
      <c r="G346" s="25"/>
      <c r="H346" s="22"/>
      <c r="I346" s="22"/>
      <c r="J346" s="22"/>
      <c r="K346" s="22"/>
      <c r="L346" s="22"/>
      <c r="M346" s="17"/>
      <c r="N346" s="18"/>
      <c r="O346" s="19" t="str">
        <f t="shared" si="66"/>
        <v/>
      </c>
      <c r="P346" s="19" t="str">
        <f t="shared" si="67"/>
        <v/>
      </c>
      <c r="Q346" s="19" t="str">
        <f t="shared" si="68"/>
        <v/>
      </c>
      <c r="R346" s="19" t="str">
        <f t="shared" si="69"/>
        <v/>
      </c>
      <c r="S346" s="19" t="str">
        <f t="shared" si="70"/>
        <v/>
      </c>
      <c r="T346" s="19" t="str">
        <f t="shared" si="71"/>
        <v/>
      </c>
      <c r="U346" s="19" t="str">
        <f t="shared" si="72"/>
        <v/>
      </c>
      <c r="V346" s="19" t="str">
        <f t="shared" si="73"/>
        <v/>
      </c>
      <c r="W346" s="19" t="str">
        <f t="shared" si="74"/>
        <v/>
      </c>
      <c r="X346" s="17"/>
      <c r="Y346" s="23"/>
      <c r="Z346" s="23"/>
      <c r="AA346" s="26"/>
      <c r="AB346" s="24" t="str">
        <f>IF(B346="","",IF(OR(J346="Owner Funding",J346="Drawings",J346="Transfer",J346="Private"),IF(E346="","OK",IF(COUNTIF('01_Setup'!$B$23:$B$32,E346)=1,"OK","Unknown property")),IF(COUNTIF('01_Setup'!$B$23:$B$32,E346)=1,"OK","Unknown property")))</f>
        <v/>
      </c>
      <c r="AC346" s="24" t="str">
        <f t="shared" si="75"/>
        <v/>
      </c>
      <c r="AD346" s="24" t="str">
        <f t="shared" si="76"/>
        <v/>
      </c>
      <c r="AE346" s="24" t="str">
        <f t="shared" si="77"/>
        <v/>
      </c>
    </row>
    <row r="347" spans="1:31">
      <c r="A347" s="20" t="str">
        <f t="shared" si="65"/>
        <v/>
      </c>
      <c r="B347" s="21"/>
      <c r="C347" s="20" t="str">
        <f>IF(B347="","",IF(AND(B347&gt;='01_Setup'!$B$7,B347&lt;='01_Setup'!$B$8),'01_Setup'!$B$6,"Outside selected year"))</f>
        <v/>
      </c>
      <c r="D347" s="20" t="str">
        <f>IF(B347="","",IF(B347&lt;'01_Setup'!$B$7,"",IF(B347&lt;=DATE('01_Setup'!$B$5,7,5),"Q1",IF(B347&lt;=DATE('01_Setup'!$B$5,10,5),"Q2",IF(B347&lt;=DATE('01_Setup'!$B$5+1,1,5),"Q3",IF(B347&lt;='01_Setup'!$B$8,"Q4",""))))))</f>
        <v/>
      </c>
      <c r="E347" s="22"/>
      <c r="F347" s="25"/>
      <c r="G347" s="25"/>
      <c r="H347" s="22"/>
      <c r="I347" s="22"/>
      <c r="J347" s="22"/>
      <c r="K347" s="22"/>
      <c r="L347" s="22"/>
      <c r="M347" s="17"/>
      <c r="N347" s="18"/>
      <c r="O347" s="19" t="str">
        <f t="shared" si="66"/>
        <v/>
      </c>
      <c r="P347" s="19" t="str">
        <f t="shared" si="67"/>
        <v/>
      </c>
      <c r="Q347" s="19" t="str">
        <f t="shared" si="68"/>
        <v/>
      </c>
      <c r="R347" s="19" t="str">
        <f t="shared" si="69"/>
        <v/>
      </c>
      <c r="S347" s="19" t="str">
        <f t="shared" si="70"/>
        <v/>
      </c>
      <c r="T347" s="19" t="str">
        <f t="shared" si="71"/>
        <v/>
      </c>
      <c r="U347" s="19" t="str">
        <f t="shared" si="72"/>
        <v/>
      </c>
      <c r="V347" s="19" t="str">
        <f t="shared" si="73"/>
        <v/>
      </c>
      <c r="W347" s="19" t="str">
        <f t="shared" si="74"/>
        <v/>
      </c>
      <c r="X347" s="17"/>
      <c r="Y347" s="23"/>
      <c r="Z347" s="23"/>
      <c r="AA347" s="26"/>
      <c r="AB347" s="24" t="str">
        <f>IF(B347="","",IF(OR(J347="Owner Funding",J347="Drawings",J347="Transfer",J347="Private"),IF(E347="","OK",IF(COUNTIF('01_Setup'!$B$23:$B$32,E347)=1,"OK","Unknown property")),IF(COUNTIF('01_Setup'!$B$23:$B$32,E347)=1,"OK","Unknown property")))</f>
        <v/>
      </c>
      <c r="AC347" s="24" t="str">
        <f t="shared" si="75"/>
        <v/>
      </c>
      <c r="AD347" s="24" t="str">
        <f t="shared" si="76"/>
        <v/>
      </c>
      <c r="AE347" s="24" t="str">
        <f t="shared" si="77"/>
        <v/>
      </c>
    </row>
    <row r="348" spans="1:31">
      <c r="A348" s="20" t="str">
        <f t="shared" si="65"/>
        <v/>
      </c>
      <c r="B348" s="21"/>
      <c r="C348" s="20" t="str">
        <f>IF(B348="","",IF(AND(B348&gt;='01_Setup'!$B$7,B348&lt;='01_Setup'!$B$8),'01_Setup'!$B$6,"Outside selected year"))</f>
        <v/>
      </c>
      <c r="D348" s="20" t="str">
        <f>IF(B348="","",IF(B348&lt;'01_Setup'!$B$7,"",IF(B348&lt;=DATE('01_Setup'!$B$5,7,5),"Q1",IF(B348&lt;=DATE('01_Setup'!$B$5,10,5),"Q2",IF(B348&lt;=DATE('01_Setup'!$B$5+1,1,5),"Q3",IF(B348&lt;='01_Setup'!$B$8,"Q4",""))))))</f>
        <v/>
      </c>
      <c r="E348" s="22"/>
      <c r="F348" s="25"/>
      <c r="G348" s="25"/>
      <c r="H348" s="22"/>
      <c r="I348" s="22"/>
      <c r="J348" s="22"/>
      <c r="K348" s="22"/>
      <c r="L348" s="22"/>
      <c r="M348" s="17"/>
      <c r="N348" s="18"/>
      <c r="O348" s="19" t="str">
        <f t="shared" si="66"/>
        <v/>
      </c>
      <c r="P348" s="19" t="str">
        <f t="shared" si="67"/>
        <v/>
      </c>
      <c r="Q348" s="19" t="str">
        <f t="shared" si="68"/>
        <v/>
      </c>
      <c r="R348" s="19" t="str">
        <f t="shared" si="69"/>
        <v/>
      </c>
      <c r="S348" s="19" t="str">
        <f t="shared" si="70"/>
        <v/>
      </c>
      <c r="T348" s="19" t="str">
        <f t="shared" si="71"/>
        <v/>
      </c>
      <c r="U348" s="19" t="str">
        <f t="shared" si="72"/>
        <v/>
      </c>
      <c r="V348" s="19" t="str">
        <f t="shared" si="73"/>
        <v/>
      </c>
      <c r="W348" s="19" t="str">
        <f t="shared" si="74"/>
        <v/>
      </c>
      <c r="X348" s="17"/>
      <c r="Y348" s="23"/>
      <c r="Z348" s="23"/>
      <c r="AA348" s="26"/>
      <c r="AB348" s="24" t="str">
        <f>IF(B348="","",IF(OR(J348="Owner Funding",J348="Drawings",J348="Transfer",J348="Private"),IF(E348="","OK",IF(COUNTIF('01_Setup'!$B$23:$B$32,E348)=1,"OK","Unknown property")),IF(COUNTIF('01_Setup'!$B$23:$B$32,E348)=1,"OK","Unknown property")))</f>
        <v/>
      </c>
      <c r="AC348" s="24" t="str">
        <f t="shared" si="75"/>
        <v/>
      </c>
      <c r="AD348" s="24" t="str">
        <f t="shared" si="76"/>
        <v/>
      </c>
      <c r="AE348" s="24" t="str">
        <f t="shared" si="77"/>
        <v/>
      </c>
    </row>
    <row r="349" spans="1:31">
      <c r="A349" s="20" t="str">
        <f t="shared" si="65"/>
        <v/>
      </c>
      <c r="B349" s="21"/>
      <c r="C349" s="20" t="str">
        <f>IF(B349="","",IF(AND(B349&gt;='01_Setup'!$B$7,B349&lt;='01_Setup'!$B$8),'01_Setup'!$B$6,"Outside selected year"))</f>
        <v/>
      </c>
      <c r="D349" s="20" t="str">
        <f>IF(B349="","",IF(B349&lt;'01_Setup'!$B$7,"",IF(B349&lt;=DATE('01_Setup'!$B$5,7,5),"Q1",IF(B349&lt;=DATE('01_Setup'!$B$5,10,5),"Q2",IF(B349&lt;=DATE('01_Setup'!$B$5+1,1,5),"Q3",IF(B349&lt;='01_Setup'!$B$8,"Q4",""))))))</f>
        <v/>
      </c>
      <c r="E349" s="22"/>
      <c r="F349" s="25"/>
      <c r="G349" s="25"/>
      <c r="H349" s="22"/>
      <c r="I349" s="22"/>
      <c r="J349" s="22"/>
      <c r="K349" s="22"/>
      <c r="L349" s="22"/>
      <c r="M349" s="17"/>
      <c r="N349" s="18"/>
      <c r="O349" s="19" t="str">
        <f t="shared" si="66"/>
        <v/>
      </c>
      <c r="P349" s="19" t="str">
        <f t="shared" si="67"/>
        <v/>
      </c>
      <c r="Q349" s="19" t="str">
        <f t="shared" si="68"/>
        <v/>
      </c>
      <c r="R349" s="19" t="str">
        <f t="shared" si="69"/>
        <v/>
      </c>
      <c r="S349" s="19" t="str">
        <f t="shared" si="70"/>
        <v/>
      </c>
      <c r="T349" s="19" t="str">
        <f t="shared" si="71"/>
        <v/>
      </c>
      <c r="U349" s="19" t="str">
        <f t="shared" si="72"/>
        <v/>
      </c>
      <c r="V349" s="19" t="str">
        <f t="shared" si="73"/>
        <v/>
      </c>
      <c r="W349" s="19" t="str">
        <f t="shared" si="74"/>
        <v/>
      </c>
      <c r="X349" s="17"/>
      <c r="Y349" s="23"/>
      <c r="Z349" s="23"/>
      <c r="AA349" s="26"/>
      <c r="AB349" s="24" t="str">
        <f>IF(B349="","",IF(OR(J349="Owner Funding",J349="Drawings",J349="Transfer",J349="Private"),IF(E349="","OK",IF(COUNTIF('01_Setup'!$B$23:$B$32,E349)=1,"OK","Unknown property")),IF(COUNTIF('01_Setup'!$B$23:$B$32,E349)=1,"OK","Unknown property")))</f>
        <v/>
      </c>
      <c r="AC349" s="24" t="str">
        <f t="shared" si="75"/>
        <v/>
      </c>
      <c r="AD349" s="24" t="str">
        <f t="shared" si="76"/>
        <v/>
      </c>
      <c r="AE349" s="24" t="str">
        <f t="shared" si="77"/>
        <v/>
      </c>
    </row>
    <row r="350" spans="1:31">
      <c r="A350" s="20" t="str">
        <f t="shared" si="65"/>
        <v/>
      </c>
      <c r="B350" s="21"/>
      <c r="C350" s="20" t="str">
        <f>IF(B350="","",IF(AND(B350&gt;='01_Setup'!$B$7,B350&lt;='01_Setup'!$B$8),'01_Setup'!$B$6,"Outside selected year"))</f>
        <v/>
      </c>
      <c r="D350" s="20" t="str">
        <f>IF(B350="","",IF(B350&lt;'01_Setup'!$B$7,"",IF(B350&lt;=DATE('01_Setup'!$B$5,7,5),"Q1",IF(B350&lt;=DATE('01_Setup'!$B$5,10,5),"Q2",IF(B350&lt;=DATE('01_Setup'!$B$5+1,1,5),"Q3",IF(B350&lt;='01_Setup'!$B$8,"Q4",""))))))</f>
        <v/>
      </c>
      <c r="E350" s="22"/>
      <c r="F350" s="25"/>
      <c r="G350" s="25"/>
      <c r="H350" s="22"/>
      <c r="I350" s="22"/>
      <c r="J350" s="22"/>
      <c r="K350" s="22"/>
      <c r="L350" s="22"/>
      <c r="M350" s="17"/>
      <c r="N350" s="18"/>
      <c r="O350" s="19" t="str">
        <f t="shared" si="66"/>
        <v/>
      </c>
      <c r="P350" s="19" t="str">
        <f t="shared" si="67"/>
        <v/>
      </c>
      <c r="Q350" s="19" t="str">
        <f t="shared" si="68"/>
        <v/>
      </c>
      <c r="R350" s="19" t="str">
        <f t="shared" si="69"/>
        <v/>
      </c>
      <c r="S350" s="19" t="str">
        <f t="shared" si="70"/>
        <v/>
      </c>
      <c r="T350" s="19" t="str">
        <f t="shared" si="71"/>
        <v/>
      </c>
      <c r="U350" s="19" t="str">
        <f t="shared" si="72"/>
        <v/>
      </c>
      <c r="V350" s="19" t="str">
        <f t="shared" si="73"/>
        <v/>
      </c>
      <c r="W350" s="19" t="str">
        <f t="shared" si="74"/>
        <v/>
      </c>
      <c r="X350" s="17"/>
      <c r="Y350" s="23"/>
      <c r="Z350" s="23"/>
      <c r="AA350" s="26"/>
      <c r="AB350" s="24" t="str">
        <f>IF(B350="","",IF(OR(J350="Owner Funding",J350="Drawings",J350="Transfer",J350="Private"),IF(E350="","OK",IF(COUNTIF('01_Setup'!$B$23:$B$32,E350)=1,"OK","Unknown property")),IF(COUNTIF('01_Setup'!$B$23:$B$32,E350)=1,"OK","Unknown property")))</f>
        <v/>
      </c>
      <c r="AC350" s="24" t="str">
        <f t="shared" si="75"/>
        <v/>
      </c>
      <c r="AD350" s="24" t="str">
        <f t="shared" si="76"/>
        <v/>
      </c>
      <c r="AE350" s="24" t="str">
        <f t="shared" si="77"/>
        <v/>
      </c>
    </row>
    <row r="351" spans="1:31">
      <c r="A351" s="20" t="str">
        <f t="shared" si="65"/>
        <v/>
      </c>
      <c r="B351" s="21"/>
      <c r="C351" s="20" t="str">
        <f>IF(B351="","",IF(AND(B351&gt;='01_Setup'!$B$7,B351&lt;='01_Setup'!$B$8),'01_Setup'!$B$6,"Outside selected year"))</f>
        <v/>
      </c>
      <c r="D351" s="20" t="str">
        <f>IF(B351="","",IF(B351&lt;'01_Setup'!$B$7,"",IF(B351&lt;=DATE('01_Setup'!$B$5,7,5),"Q1",IF(B351&lt;=DATE('01_Setup'!$B$5,10,5),"Q2",IF(B351&lt;=DATE('01_Setup'!$B$5+1,1,5),"Q3",IF(B351&lt;='01_Setup'!$B$8,"Q4",""))))))</f>
        <v/>
      </c>
      <c r="E351" s="22"/>
      <c r="F351" s="25"/>
      <c r="G351" s="25"/>
      <c r="H351" s="22"/>
      <c r="I351" s="22"/>
      <c r="J351" s="22"/>
      <c r="K351" s="22"/>
      <c r="L351" s="22"/>
      <c r="M351" s="17"/>
      <c r="N351" s="18"/>
      <c r="O351" s="19" t="str">
        <f t="shared" si="66"/>
        <v/>
      </c>
      <c r="P351" s="19" t="str">
        <f t="shared" si="67"/>
        <v/>
      </c>
      <c r="Q351" s="19" t="str">
        <f t="shared" si="68"/>
        <v/>
      </c>
      <c r="R351" s="19" t="str">
        <f t="shared" si="69"/>
        <v/>
      </c>
      <c r="S351" s="19" t="str">
        <f t="shared" si="70"/>
        <v/>
      </c>
      <c r="T351" s="19" t="str">
        <f t="shared" si="71"/>
        <v/>
      </c>
      <c r="U351" s="19" t="str">
        <f t="shared" si="72"/>
        <v/>
      </c>
      <c r="V351" s="19" t="str">
        <f t="shared" si="73"/>
        <v/>
      </c>
      <c r="W351" s="19" t="str">
        <f t="shared" si="74"/>
        <v/>
      </c>
      <c r="X351" s="17"/>
      <c r="Y351" s="23"/>
      <c r="Z351" s="23"/>
      <c r="AA351" s="26"/>
      <c r="AB351" s="24" t="str">
        <f>IF(B351="","",IF(OR(J351="Owner Funding",J351="Drawings",J351="Transfer",J351="Private"),IF(E351="","OK",IF(COUNTIF('01_Setup'!$B$23:$B$32,E351)=1,"OK","Unknown property")),IF(COUNTIF('01_Setup'!$B$23:$B$32,E351)=1,"OK","Unknown property")))</f>
        <v/>
      </c>
      <c r="AC351" s="24" t="str">
        <f t="shared" si="75"/>
        <v/>
      </c>
      <c r="AD351" s="24" t="str">
        <f t="shared" si="76"/>
        <v/>
      </c>
      <c r="AE351" s="24" t="str">
        <f t="shared" si="77"/>
        <v/>
      </c>
    </row>
    <row r="352" spans="1:31">
      <c r="A352" s="20" t="str">
        <f t="shared" si="65"/>
        <v/>
      </c>
      <c r="B352" s="21"/>
      <c r="C352" s="20" t="str">
        <f>IF(B352="","",IF(AND(B352&gt;='01_Setup'!$B$7,B352&lt;='01_Setup'!$B$8),'01_Setup'!$B$6,"Outside selected year"))</f>
        <v/>
      </c>
      <c r="D352" s="20" t="str">
        <f>IF(B352="","",IF(B352&lt;'01_Setup'!$B$7,"",IF(B352&lt;=DATE('01_Setup'!$B$5,7,5),"Q1",IF(B352&lt;=DATE('01_Setup'!$B$5,10,5),"Q2",IF(B352&lt;=DATE('01_Setup'!$B$5+1,1,5),"Q3",IF(B352&lt;='01_Setup'!$B$8,"Q4",""))))))</f>
        <v/>
      </c>
      <c r="E352" s="22"/>
      <c r="F352" s="25"/>
      <c r="G352" s="25"/>
      <c r="H352" s="22"/>
      <c r="I352" s="22"/>
      <c r="J352" s="22"/>
      <c r="K352" s="22"/>
      <c r="L352" s="22"/>
      <c r="M352" s="17"/>
      <c r="N352" s="18"/>
      <c r="O352" s="19" t="str">
        <f t="shared" si="66"/>
        <v/>
      </c>
      <c r="P352" s="19" t="str">
        <f t="shared" si="67"/>
        <v/>
      </c>
      <c r="Q352" s="19" t="str">
        <f t="shared" si="68"/>
        <v/>
      </c>
      <c r="R352" s="19" t="str">
        <f t="shared" si="69"/>
        <v/>
      </c>
      <c r="S352" s="19" t="str">
        <f t="shared" si="70"/>
        <v/>
      </c>
      <c r="T352" s="19" t="str">
        <f t="shared" si="71"/>
        <v/>
      </c>
      <c r="U352" s="19" t="str">
        <f t="shared" si="72"/>
        <v/>
      </c>
      <c r="V352" s="19" t="str">
        <f t="shared" si="73"/>
        <v/>
      </c>
      <c r="W352" s="19" t="str">
        <f t="shared" si="74"/>
        <v/>
      </c>
      <c r="X352" s="17"/>
      <c r="Y352" s="23"/>
      <c r="Z352" s="23"/>
      <c r="AA352" s="26"/>
      <c r="AB352" s="24" t="str">
        <f>IF(B352="","",IF(OR(J352="Owner Funding",J352="Drawings",J352="Transfer",J352="Private"),IF(E352="","OK",IF(COUNTIF('01_Setup'!$B$23:$B$32,E352)=1,"OK","Unknown property")),IF(COUNTIF('01_Setup'!$B$23:$B$32,E352)=1,"OK","Unknown property")))</f>
        <v/>
      </c>
      <c r="AC352" s="24" t="str">
        <f t="shared" si="75"/>
        <v/>
      </c>
      <c r="AD352" s="24" t="str">
        <f t="shared" si="76"/>
        <v/>
      </c>
      <c r="AE352" s="24" t="str">
        <f t="shared" si="77"/>
        <v/>
      </c>
    </row>
    <row r="353" spans="1:31">
      <c r="A353" s="20" t="str">
        <f t="shared" si="65"/>
        <v/>
      </c>
      <c r="B353" s="21"/>
      <c r="C353" s="20" t="str">
        <f>IF(B353="","",IF(AND(B353&gt;='01_Setup'!$B$7,B353&lt;='01_Setup'!$B$8),'01_Setup'!$B$6,"Outside selected year"))</f>
        <v/>
      </c>
      <c r="D353" s="20" t="str">
        <f>IF(B353="","",IF(B353&lt;'01_Setup'!$B$7,"",IF(B353&lt;=DATE('01_Setup'!$B$5,7,5),"Q1",IF(B353&lt;=DATE('01_Setup'!$B$5,10,5),"Q2",IF(B353&lt;=DATE('01_Setup'!$B$5+1,1,5),"Q3",IF(B353&lt;='01_Setup'!$B$8,"Q4",""))))))</f>
        <v/>
      </c>
      <c r="E353" s="22"/>
      <c r="F353" s="25"/>
      <c r="G353" s="25"/>
      <c r="H353" s="22"/>
      <c r="I353" s="22"/>
      <c r="J353" s="22"/>
      <c r="K353" s="22"/>
      <c r="L353" s="22"/>
      <c r="M353" s="17"/>
      <c r="N353" s="18"/>
      <c r="O353" s="19" t="str">
        <f t="shared" si="66"/>
        <v/>
      </c>
      <c r="P353" s="19" t="str">
        <f t="shared" si="67"/>
        <v/>
      </c>
      <c r="Q353" s="19" t="str">
        <f t="shared" si="68"/>
        <v/>
      </c>
      <c r="R353" s="19" t="str">
        <f t="shared" si="69"/>
        <v/>
      </c>
      <c r="S353" s="19" t="str">
        <f t="shared" si="70"/>
        <v/>
      </c>
      <c r="T353" s="19" t="str">
        <f t="shared" si="71"/>
        <v/>
      </c>
      <c r="U353" s="19" t="str">
        <f t="shared" si="72"/>
        <v/>
      </c>
      <c r="V353" s="19" t="str">
        <f t="shared" si="73"/>
        <v/>
      </c>
      <c r="W353" s="19" t="str">
        <f t="shared" si="74"/>
        <v/>
      </c>
      <c r="X353" s="17"/>
      <c r="Y353" s="23"/>
      <c r="Z353" s="23"/>
      <c r="AA353" s="26"/>
      <c r="AB353" s="24" t="str">
        <f>IF(B353="","",IF(OR(J353="Owner Funding",J353="Drawings",J353="Transfer",J353="Private"),IF(E353="","OK",IF(COUNTIF('01_Setup'!$B$23:$B$32,E353)=1,"OK","Unknown property")),IF(COUNTIF('01_Setup'!$B$23:$B$32,E353)=1,"OK","Unknown property")))</f>
        <v/>
      </c>
      <c r="AC353" s="24" t="str">
        <f t="shared" si="75"/>
        <v/>
      </c>
      <c r="AD353" s="24" t="str">
        <f t="shared" si="76"/>
        <v/>
      </c>
      <c r="AE353" s="24" t="str">
        <f t="shared" si="77"/>
        <v/>
      </c>
    </row>
    <row r="354" spans="1:31">
      <c r="A354" s="20" t="str">
        <f t="shared" si="65"/>
        <v/>
      </c>
      <c r="B354" s="21"/>
      <c r="C354" s="20" t="str">
        <f>IF(B354="","",IF(AND(B354&gt;='01_Setup'!$B$7,B354&lt;='01_Setup'!$B$8),'01_Setup'!$B$6,"Outside selected year"))</f>
        <v/>
      </c>
      <c r="D354" s="20" t="str">
        <f>IF(B354="","",IF(B354&lt;'01_Setup'!$B$7,"",IF(B354&lt;=DATE('01_Setup'!$B$5,7,5),"Q1",IF(B354&lt;=DATE('01_Setup'!$B$5,10,5),"Q2",IF(B354&lt;=DATE('01_Setup'!$B$5+1,1,5),"Q3",IF(B354&lt;='01_Setup'!$B$8,"Q4",""))))))</f>
        <v/>
      </c>
      <c r="E354" s="22"/>
      <c r="F354" s="25"/>
      <c r="G354" s="25"/>
      <c r="H354" s="22"/>
      <c r="I354" s="22"/>
      <c r="J354" s="22"/>
      <c r="K354" s="22"/>
      <c r="L354" s="22"/>
      <c r="M354" s="17"/>
      <c r="N354" s="18"/>
      <c r="O354" s="19" t="str">
        <f t="shared" si="66"/>
        <v/>
      </c>
      <c r="P354" s="19" t="str">
        <f t="shared" si="67"/>
        <v/>
      </c>
      <c r="Q354" s="19" t="str">
        <f t="shared" si="68"/>
        <v/>
      </c>
      <c r="R354" s="19" t="str">
        <f t="shared" si="69"/>
        <v/>
      </c>
      <c r="S354" s="19" t="str">
        <f t="shared" si="70"/>
        <v/>
      </c>
      <c r="T354" s="19" t="str">
        <f t="shared" si="71"/>
        <v/>
      </c>
      <c r="U354" s="19" t="str">
        <f t="shared" si="72"/>
        <v/>
      </c>
      <c r="V354" s="19" t="str">
        <f t="shared" si="73"/>
        <v/>
      </c>
      <c r="W354" s="19" t="str">
        <f t="shared" si="74"/>
        <v/>
      </c>
      <c r="X354" s="17"/>
      <c r="Y354" s="23"/>
      <c r="Z354" s="23"/>
      <c r="AA354" s="26"/>
      <c r="AB354" s="24" t="str">
        <f>IF(B354="","",IF(OR(J354="Owner Funding",J354="Drawings",J354="Transfer",J354="Private"),IF(E354="","OK",IF(COUNTIF('01_Setup'!$B$23:$B$32,E354)=1,"OK","Unknown property")),IF(COUNTIF('01_Setup'!$B$23:$B$32,E354)=1,"OK","Unknown property")))</f>
        <v/>
      </c>
      <c r="AC354" s="24" t="str">
        <f t="shared" si="75"/>
        <v/>
      </c>
      <c r="AD354" s="24" t="str">
        <f t="shared" si="76"/>
        <v/>
      </c>
      <c r="AE354" s="24" t="str">
        <f t="shared" si="77"/>
        <v/>
      </c>
    </row>
    <row r="355" spans="1:31">
      <c r="A355" s="20" t="str">
        <f t="shared" si="65"/>
        <v/>
      </c>
      <c r="B355" s="21"/>
      <c r="C355" s="20" t="str">
        <f>IF(B355="","",IF(AND(B355&gt;='01_Setup'!$B$7,B355&lt;='01_Setup'!$B$8),'01_Setup'!$B$6,"Outside selected year"))</f>
        <v/>
      </c>
      <c r="D355" s="20" t="str">
        <f>IF(B355="","",IF(B355&lt;'01_Setup'!$B$7,"",IF(B355&lt;=DATE('01_Setup'!$B$5,7,5),"Q1",IF(B355&lt;=DATE('01_Setup'!$B$5,10,5),"Q2",IF(B355&lt;=DATE('01_Setup'!$B$5+1,1,5),"Q3",IF(B355&lt;='01_Setup'!$B$8,"Q4",""))))))</f>
        <v/>
      </c>
      <c r="E355" s="22"/>
      <c r="F355" s="25"/>
      <c r="G355" s="25"/>
      <c r="H355" s="22"/>
      <c r="I355" s="22"/>
      <c r="J355" s="22"/>
      <c r="K355" s="22"/>
      <c r="L355" s="22"/>
      <c r="M355" s="17"/>
      <c r="N355" s="18"/>
      <c r="O355" s="19" t="str">
        <f t="shared" si="66"/>
        <v/>
      </c>
      <c r="P355" s="19" t="str">
        <f t="shared" si="67"/>
        <v/>
      </c>
      <c r="Q355" s="19" t="str">
        <f t="shared" si="68"/>
        <v/>
      </c>
      <c r="R355" s="19" t="str">
        <f t="shared" si="69"/>
        <v/>
      </c>
      <c r="S355" s="19" t="str">
        <f t="shared" si="70"/>
        <v/>
      </c>
      <c r="T355" s="19" t="str">
        <f t="shared" si="71"/>
        <v/>
      </c>
      <c r="U355" s="19" t="str">
        <f t="shared" si="72"/>
        <v/>
      </c>
      <c r="V355" s="19" t="str">
        <f t="shared" si="73"/>
        <v/>
      </c>
      <c r="W355" s="19" t="str">
        <f t="shared" si="74"/>
        <v/>
      </c>
      <c r="X355" s="17"/>
      <c r="Y355" s="23"/>
      <c r="Z355" s="23"/>
      <c r="AA355" s="26"/>
      <c r="AB355" s="24" t="str">
        <f>IF(B355="","",IF(OR(J355="Owner Funding",J355="Drawings",J355="Transfer",J355="Private"),IF(E355="","OK",IF(COUNTIF('01_Setup'!$B$23:$B$32,E355)=1,"OK","Unknown property")),IF(COUNTIF('01_Setup'!$B$23:$B$32,E355)=1,"OK","Unknown property")))</f>
        <v/>
      </c>
      <c r="AC355" s="24" t="str">
        <f t="shared" si="75"/>
        <v/>
      </c>
      <c r="AD355" s="24" t="str">
        <f t="shared" si="76"/>
        <v/>
      </c>
      <c r="AE355" s="24" t="str">
        <f t="shared" si="77"/>
        <v/>
      </c>
    </row>
    <row r="356" spans="1:31">
      <c r="A356" s="20" t="str">
        <f t="shared" si="65"/>
        <v/>
      </c>
      <c r="B356" s="21"/>
      <c r="C356" s="20" t="str">
        <f>IF(B356="","",IF(AND(B356&gt;='01_Setup'!$B$7,B356&lt;='01_Setup'!$B$8),'01_Setup'!$B$6,"Outside selected year"))</f>
        <v/>
      </c>
      <c r="D356" s="20" t="str">
        <f>IF(B356="","",IF(B356&lt;'01_Setup'!$B$7,"",IF(B356&lt;=DATE('01_Setup'!$B$5,7,5),"Q1",IF(B356&lt;=DATE('01_Setup'!$B$5,10,5),"Q2",IF(B356&lt;=DATE('01_Setup'!$B$5+1,1,5),"Q3",IF(B356&lt;='01_Setup'!$B$8,"Q4",""))))))</f>
        <v/>
      </c>
      <c r="E356" s="22"/>
      <c r="F356" s="25"/>
      <c r="G356" s="25"/>
      <c r="H356" s="22"/>
      <c r="I356" s="22"/>
      <c r="J356" s="22"/>
      <c r="K356" s="22"/>
      <c r="L356" s="22"/>
      <c r="M356" s="17"/>
      <c r="N356" s="18"/>
      <c r="O356" s="19" t="str">
        <f t="shared" si="66"/>
        <v/>
      </c>
      <c r="P356" s="19" t="str">
        <f t="shared" si="67"/>
        <v/>
      </c>
      <c r="Q356" s="19" t="str">
        <f t="shared" si="68"/>
        <v/>
      </c>
      <c r="R356" s="19" t="str">
        <f t="shared" si="69"/>
        <v/>
      </c>
      <c r="S356" s="19" t="str">
        <f t="shared" si="70"/>
        <v/>
      </c>
      <c r="T356" s="19" t="str">
        <f t="shared" si="71"/>
        <v/>
      </c>
      <c r="U356" s="19" t="str">
        <f t="shared" si="72"/>
        <v/>
      </c>
      <c r="V356" s="19" t="str">
        <f t="shared" si="73"/>
        <v/>
      </c>
      <c r="W356" s="19" t="str">
        <f t="shared" si="74"/>
        <v/>
      </c>
      <c r="X356" s="17"/>
      <c r="Y356" s="23"/>
      <c r="Z356" s="23"/>
      <c r="AA356" s="26"/>
      <c r="AB356" s="24" t="str">
        <f>IF(B356="","",IF(OR(J356="Owner Funding",J356="Drawings",J356="Transfer",J356="Private"),IF(E356="","OK",IF(COUNTIF('01_Setup'!$B$23:$B$32,E356)=1,"OK","Unknown property")),IF(COUNTIF('01_Setup'!$B$23:$B$32,E356)=1,"OK","Unknown property")))</f>
        <v/>
      </c>
      <c r="AC356" s="24" t="str">
        <f t="shared" si="75"/>
        <v/>
      </c>
      <c r="AD356" s="24" t="str">
        <f t="shared" si="76"/>
        <v/>
      </c>
      <c r="AE356" s="24" t="str">
        <f t="shared" si="77"/>
        <v/>
      </c>
    </row>
    <row r="357" spans="1:31">
      <c r="A357" s="20" t="str">
        <f t="shared" si="65"/>
        <v/>
      </c>
      <c r="B357" s="21"/>
      <c r="C357" s="20" t="str">
        <f>IF(B357="","",IF(AND(B357&gt;='01_Setup'!$B$7,B357&lt;='01_Setup'!$B$8),'01_Setup'!$B$6,"Outside selected year"))</f>
        <v/>
      </c>
      <c r="D357" s="20" t="str">
        <f>IF(B357="","",IF(B357&lt;'01_Setup'!$B$7,"",IF(B357&lt;=DATE('01_Setup'!$B$5,7,5),"Q1",IF(B357&lt;=DATE('01_Setup'!$B$5,10,5),"Q2",IF(B357&lt;=DATE('01_Setup'!$B$5+1,1,5),"Q3",IF(B357&lt;='01_Setup'!$B$8,"Q4",""))))))</f>
        <v/>
      </c>
      <c r="E357" s="22"/>
      <c r="F357" s="25"/>
      <c r="G357" s="25"/>
      <c r="H357" s="22"/>
      <c r="I357" s="22"/>
      <c r="J357" s="22"/>
      <c r="K357" s="22"/>
      <c r="L357" s="22"/>
      <c r="M357" s="17"/>
      <c r="N357" s="18"/>
      <c r="O357" s="19" t="str">
        <f t="shared" si="66"/>
        <v/>
      </c>
      <c r="P357" s="19" t="str">
        <f t="shared" si="67"/>
        <v/>
      </c>
      <c r="Q357" s="19" t="str">
        <f t="shared" si="68"/>
        <v/>
      </c>
      <c r="R357" s="19" t="str">
        <f t="shared" si="69"/>
        <v/>
      </c>
      <c r="S357" s="19" t="str">
        <f t="shared" si="70"/>
        <v/>
      </c>
      <c r="T357" s="19" t="str">
        <f t="shared" si="71"/>
        <v/>
      </c>
      <c r="U357" s="19" t="str">
        <f t="shared" si="72"/>
        <v/>
      </c>
      <c r="V357" s="19" t="str">
        <f t="shared" si="73"/>
        <v/>
      </c>
      <c r="W357" s="19" t="str">
        <f t="shared" si="74"/>
        <v/>
      </c>
      <c r="X357" s="17"/>
      <c r="Y357" s="23"/>
      <c r="Z357" s="23"/>
      <c r="AA357" s="26"/>
      <c r="AB357" s="24" t="str">
        <f>IF(B357="","",IF(OR(J357="Owner Funding",J357="Drawings",J357="Transfer",J357="Private"),IF(E357="","OK",IF(COUNTIF('01_Setup'!$B$23:$B$32,E357)=1,"OK","Unknown property")),IF(COUNTIF('01_Setup'!$B$23:$B$32,E357)=1,"OK","Unknown property")))</f>
        <v/>
      </c>
      <c r="AC357" s="24" t="str">
        <f t="shared" si="75"/>
        <v/>
      </c>
      <c r="AD357" s="24" t="str">
        <f t="shared" si="76"/>
        <v/>
      </c>
      <c r="AE357" s="24" t="str">
        <f t="shared" si="77"/>
        <v/>
      </c>
    </row>
    <row r="358" spans="1:31">
      <c r="A358" s="20" t="str">
        <f t="shared" si="65"/>
        <v/>
      </c>
      <c r="B358" s="21"/>
      <c r="C358" s="20" t="str">
        <f>IF(B358="","",IF(AND(B358&gt;='01_Setup'!$B$7,B358&lt;='01_Setup'!$B$8),'01_Setup'!$B$6,"Outside selected year"))</f>
        <v/>
      </c>
      <c r="D358" s="20" t="str">
        <f>IF(B358="","",IF(B358&lt;'01_Setup'!$B$7,"",IF(B358&lt;=DATE('01_Setup'!$B$5,7,5),"Q1",IF(B358&lt;=DATE('01_Setup'!$B$5,10,5),"Q2",IF(B358&lt;=DATE('01_Setup'!$B$5+1,1,5),"Q3",IF(B358&lt;='01_Setup'!$B$8,"Q4",""))))))</f>
        <v/>
      </c>
      <c r="E358" s="22"/>
      <c r="F358" s="25"/>
      <c r="G358" s="25"/>
      <c r="H358" s="22"/>
      <c r="I358" s="22"/>
      <c r="J358" s="22"/>
      <c r="K358" s="22"/>
      <c r="L358" s="22"/>
      <c r="M358" s="17"/>
      <c r="N358" s="18"/>
      <c r="O358" s="19" t="str">
        <f t="shared" si="66"/>
        <v/>
      </c>
      <c r="P358" s="19" t="str">
        <f t="shared" si="67"/>
        <v/>
      </c>
      <c r="Q358" s="19" t="str">
        <f t="shared" si="68"/>
        <v/>
      </c>
      <c r="R358" s="19" t="str">
        <f t="shared" si="69"/>
        <v/>
      </c>
      <c r="S358" s="19" t="str">
        <f t="shared" si="70"/>
        <v/>
      </c>
      <c r="T358" s="19" t="str">
        <f t="shared" si="71"/>
        <v/>
      </c>
      <c r="U358" s="19" t="str">
        <f t="shared" si="72"/>
        <v/>
      </c>
      <c r="V358" s="19" t="str">
        <f t="shared" si="73"/>
        <v/>
      </c>
      <c r="W358" s="19" t="str">
        <f t="shared" si="74"/>
        <v/>
      </c>
      <c r="X358" s="17"/>
      <c r="Y358" s="23"/>
      <c r="Z358" s="23"/>
      <c r="AA358" s="26"/>
      <c r="AB358" s="24" t="str">
        <f>IF(B358="","",IF(OR(J358="Owner Funding",J358="Drawings",J358="Transfer",J358="Private"),IF(E358="","OK",IF(COUNTIF('01_Setup'!$B$23:$B$32,E358)=1,"OK","Unknown property")),IF(COUNTIF('01_Setup'!$B$23:$B$32,E358)=1,"OK","Unknown property")))</f>
        <v/>
      </c>
      <c r="AC358" s="24" t="str">
        <f t="shared" si="75"/>
        <v/>
      </c>
      <c r="AD358" s="24" t="str">
        <f t="shared" si="76"/>
        <v/>
      </c>
      <c r="AE358" s="24" t="str">
        <f t="shared" si="77"/>
        <v/>
      </c>
    </row>
    <row r="359" spans="1:31">
      <c r="A359" s="20" t="str">
        <f t="shared" si="65"/>
        <v/>
      </c>
      <c r="B359" s="21"/>
      <c r="C359" s="20" t="str">
        <f>IF(B359="","",IF(AND(B359&gt;='01_Setup'!$B$7,B359&lt;='01_Setup'!$B$8),'01_Setup'!$B$6,"Outside selected year"))</f>
        <v/>
      </c>
      <c r="D359" s="20" t="str">
        <f>IF(B359="","",IF(B359&lt;'01_Setup'!$B$7,"",IF(B359&lt;=DATE('01_Setup'!$B$5,7,5),"Q1",IF(B359&lt;=DATE('01_Setup'!$B$5,10,5),"Q2",IF(B359&lt;=DATE('01_Setup'!$B$5+1,1,5),"Q3",IF(B359&lt;='01_Setup'!$B$8,"Q4",""))))))</f>
        <v/>
      </c>
      <c r="E359" s="22"/>
      <c r="F359" s="25"/>
      <c r="G359" s="25"/>
      <c r="H359" s="22"/>
      <c r="I359" s="22"/>
      <c r="J359" s="22"/>
      <c r="K359" s="22"/>
      <c r="L359" s="22"/>
      <c r="M359" s="17"/>
      <c r="N359" s="18"/>
      <c r="O359" s="19" t="str">
        <f t="shared" si="66"/>
        <v/>
      </c>
      <c r="P359" s="19" t="str">
        <f t="shared" si="67"/>
        <v/>
      </c>
      <c r="Q359" s="19" t="str">
        <f t="shared" si="68"/>
        <v/>
      </c>
      <c r="R359" s="19" t="str">
        <f t="shared" si="69"/>
        <v/>
      </c>
      <c r="S359" s="19" t="str">
        <f t="shared" si="70"/>
        <v/>
      </c>
      <c r="T359" s="19" t="str">
        <f t="shared" si="71"/>
        <v/>
      </c>
      <c r="U359" s="19" t="str">
        <f t="shared" si="72"/>
        <v/>
      </c>
      <c r="V359" s="19" t="str">
        <f t="shared" si="73"/>
        <v/>
      </c>
      <c r="W359" s="19" t="str">
        <f t="shared" si="74"/>
        <v/>
      </c>
      <c r="X359" s="17"/>
      <c r="Y359" s="23"/>
      <c r="Z359" s="23"/>
      <c r="AA359" s="26"/>
      <c r="AB359" s="24" t="str">
        <f>IF(B359="","",IF(OR(J359="Owner Funding",J359="Drawings",J359="Transfer",J359="Private"),IF(E359="","OK",IF(COUNTIF('01_Setup'!$B$23:$B$32,E359)=1,"OK","Unknown property")),IF(COUNTIF('01_Setup'!$B$23:$B$32,E359)=1,"OK","Unknown property")))</f>
        <v/>
      </c>
      <c r="AC359" s="24" t="str">
        <f t="shared" si="75"/>
        <v/>
      </c>
      <c r="AD359" s="24" t="str">
        <f t="shared" si="76"/>
        <v/>
      </c>
      <c r="AE359" s="24" t="str">
        <f t="shared" si="77"/>
        <v/>
      </c>
    </row>
    <row r="360" spans="1:31">
      <c r="A360" s="20" t="str">
        <f t="shared" si="65"/>
        <v/>
      </c>
      <c r="B360" s="21"/>
      <c r="C360" s="20" t="str">
        <f>IF(B360="","",IF(AND(B360&gt;='01_Setup'!$B$7,B360&lt;='01_Setup'!$B$8),'01_Setup'!$B$6,"Outside selected year"))</f>
        <v/>
      </c>
      <c r="D360" s="20" t="str">
        <f>IF(B360="","",IF(B360&lt;'01_Setup'!$B$7,"",IF(B360&lt;=DATE('01_Setup'!$B$5,7,5),"Q1",IF(B360&lt;=DATE('01_Setup'!$B$5,10,5),"Q2",IF(B360&lt;=DATE('01_Setup'!$B$5+1,1,5),"Q3",IF(B360&lt;='01_Setup'!$B$8,"Q4",""))))))</f>
        <v/>
      </c>
      <c r="E360" s="22"/>
      <c r="F360" s="25"/>
      <c r="G360" s="25"/>
      <c r="H360" s="22"/>
      <c r="I360" s="22"/>
      <c r="J360" s="22"/>
      <c r="K360" s="22"/>
      <c r="L360" s="22"/>
      <c r="M360" s="17"/>
      <c r="N360" s="18"/>
      <c r="O360" s="19" t="str">
        <f t="shared" si="66"/>
        <v/>
      </c>
      <c r="P360" s="19" t="str">
        <f t="shared" si="67"/>
        <v/>
      </c>
      <c r="Q360" s="19" t="str">
        <f t="shared" si="68"/>
        <v/>
      </c>
      <c r="R360" s="19" t="str">
        <f t="shared" si="69"/>
        <v/>
      </c>
      <c r="S360" s="19" t="str">
        <f t="shared" si="70"/>
        <v/>
      </c>
      <c r="T360" s="19" t="str">
        <f t="shared" si="71"/>
        <v/>
      </c>
      <c r="U360" s="19" t="str">
        <f t="shared" si="72"/>
        <v/>
      </c>
      <c r="V360" s="19" t="str">
        <f t="shared" si="73"/>
        <v/>
      </c>
      <c r="W360" s="19" t="str">
        <f t="shared" si="74"/>
        <v/>
      </c>
      <c r="X360" s="17"/>
      <c r="Y360" s="23"/>
      <c r="Z360" s="23"/>
      <c r="AA360" s="26"/>
      <c r="AB360" s="24" t="str">
        <f>IF(B360="","",IF(OR(J360="Owner Funding",J360="Drawings",J360="Transfer",J360="Private"),IF(E360="","OK",IF(COUNTIF('01_Setup'!$B$23:$B$32,E360)=1,"OK","Unknown property")),IF(COUNTIF('01_Setup'!$B$23:$B$32,E360)=1,"OK","Unknown property")))</f>
        <v/>
      </c>
      <c r="AC360" s="24" t="str">
        <f t="shared" si="75"/>
        <v/>
      </c>
      <c r="AD360" s="24" t="str">
        <f t="shared" si="76"/>
        <v/>
      </c>
      <c r="AE360" s="24" t="str">
        <f t="shared" si="77"/>
        <v/>
      </c>
    </row>
    <row r="361" spans="1:31">
      <c r="A361" s="20" t="str">
        <f t="shared" si="65"/>
        <v/>
      </c>
      <c r="B361" s="21"/>
      <c r="C361" s="20" t="str">
        <f>IF(B361="","",IF(AND(B361&gt;='01_Setup'!$B$7,B361&lt;='01_Setup'!$B$8),'01_Setup'!$B$6,"Outside selected year"))</f>
        <v/>
      </c>
      <c r="D361" s="20" t="str">
        <f>IF(B361="","",IF(B361&lt;'01_Setup'!$B$7,"",IF(B361&lt;=DATE('01_Setup'!$B$5,7,5),"Q1",IF(B361&lt;=DATE('01_Setup'!$B$5,10,5),"Q2",IF(B361&lt;=DATE('01_Setup'!$B$5+1,1,5),"Q3",IF(B361&lt;='01_Setup'!$B$8,"Q4",""))))))</f>
        <v/>
      </c>
      <c r="E361" s="22"/>
      <c r="F361" s="25"/>
      <c r="G361" s="25"/>
      <c r="H361" s="22"/>
      <c r="I361" s="22"/>
      <c r="J361" s="22"/>
      <c r="K361" s="22"/>
      <c r="L361" s="22"/>
      <c r="M361" s="17"/>
      <c r="N361" s="18"/>
      <c r="O361" s="19" t="str">
        <f t="shared" si="66"/>
        <v/>
      </c>
      <c r="P361" s="19" t="str">
        <f t="shared" si="67"/>
        <v/>
      </c>
      <c r="Q361" s="19" t="str">
        <f t="shared" si="68"/>
        <v/>
      </c>
      <c r="R361" s="19" t="str">
        <f t="shared" si="69"/>
        <v/>
      </c>
      <c r="S361" s="19" t="str">
        <f t="shared" si="70"/>
        <v/>
      </c>
      <c r="T361" s="19" t="str">
        <f t="shared" si="71"/>
        <v/>
      </c>
      <c r="U361" s="19" t="str">
        <f t="shared" si="72"/>
        <v/>
      </c>
      <c r="V361" s="19" t="str">
        <f t="shared" si="73"/>
        <v/>
      </c>
      <c r="W361" s="19" t="str">
        <f t="shared" si="74"/>
        <v/>
      </c>
      <c r="X361" s="17"/>
      <c r="Y361" s="23"/>
      <c r="Z361" s="23"/>
      <c r="AA361" s="26"/>
      <c r="AB361" s="24" t="str">
        <f>IF(B361="","",IF(OR(J361="Owner Funding",J361="Drawings",J361="Transfer",J361="Private"),IF(E361="","OK",IF(COUNTIF('01_Setup'!$B$23:$B$32,E361)=1,"OK","Unknown property")),IF(COUNTIF('01_Setup'!$B$23:$B$32,E361)=1,"OK","Unknown property")))</f>
        <v/>
      </c>
      <c r="AC361" s="24" t="str">
        <f t="shared" si="75"/>
        <v/>
      </c>
      <c r="AD361" s="24" t="str">
        <f t="shared" si="76"/>
        <v/>
      </c>
      <c r="AE361" s="24" t="str">
        <f t="shared" si="77"/>
        <v/>
      </c>
    </row>
    <row r="362" spans="1:31">
      <c r="A362" s="20" t="str">
        <f t="shared" si="65"/>
        <v/>
      </c>
      <c r="B362" s="21"/>
      <c r="C362" s="20" t="str">
        <f>IF(B362="","",IF(AND(B362&gt;='01_Setup'!$B$7,B362&lt;='01_Setup'!$B$8),'01_Setup'!$B$6,"Outside selected year"))</f>
        <v/>
      </c>
      <c r="D362" s="20" t="str">
        <f>IF(B362="","",IF(B362&lt;'01_Setup'!$B$7,"",IF(B362&lt;=DATE('01_Setup'!$B$5,7,5),"Q1",IF(B362&lt;=DATE('01_Setup'!$B$5,10,5),"Q2",IF(B362&lt;=DATE('01_Setup'!$B$5+1,1,5),"Q3",IF(B362&lt;='01_Setup'!$B$8,"Q4",""))))))</f>
        <v/>
      </c>
      <c r="E362" s="22"/>
      <c r="F362" s="25"/>
      <c r="G362" s="25"/>
      <c r="H362" s="22"/>
      <c r="I362" s="22"/>
      <c r="J362" s="22"/>
      <c r="K362" s="22"/>
      <c r="L362" s="22"/>
      <c r="M362" s="17"/>
      <c r="N362" s="18"/>
      <c r="O362" s="19" t="str">
        <f t="shared" si="66"/>
        <v/>
      </c>
      <c r="P362" s="19" t="str">
        <f t="shared" si="67"/>
        <v/>
      </c>
      <c r="Q362" s="19" t="str">
        <f t="shared" si="68"/>
        <v/>
      </c>
      <c r="R362" s="19" t="str">
        <f t="shared" si="69"/>
        <v/>
      </c>
      <c r="S362" s="19" t="str">
        <f t="shared" si="70"/>
        <v/>
      </c>
      <c r="T362" s="19" t="str">
        <f t="shared" si="71"/>
        <v/>
      </c>
      <c r="U362" s="19" t="str">
        <f t="shared" si="72"/>
        <v/>
      </c>
      <c r="V362" s="19" t="str">
        <f t="shared" si="73"/>
        <v/>
      </c>
      <c r="W362" s="19" t="str">
        <f t="shared" si="74"/>
        <v/>
      </c>
      <c r="X362" s="17"/>
      <c r="Y362" s="23"/>
      <c r="Z362" s="23"/>
      <c r="AA362" s="26"/>
      <c r="AB362" s="24" t="str">
        <f>IF(B362="","",IF(OR(J362="Owner Funding",J362="Drawings",J362="Transfer",J362="Private"),IF(E362="","OK",IF(COUNTIF('01_Setup'!$B$23:$B$32,E362)=1,"OK","Unknown property")),IF(COUNTIF('01_Setup'!$B$23:$B$32,E362)=1,"OK","Unknown property")))</f>
        <v/>
      </c>
      <c r="AC362" s="24" t="str">
        <f t="shared" si="75"/>
        <v/>
      </c>
      <c r="AD362" s="24" t="str">
        <f t="shared" si="76"/>
        <v/>
      </c>
      <c r="AE362" s="24" t="str">
        <f t="shared" si="77"/>
        <v/>
      </c>
    </row>
    <row r="363" spans="1:31">
      <c r="A363" s="20" t="str">
        <f t="shared" si="65"/>
        <v/>
      </c>
      <c r="B363" s="21"/>
      <c r="C363" s="20" t="str">
        <f>IF(B363="","",IF(AND(B363&gt;='01_Setup'!$B$7,B363&lt;='01_Setup'!$B$8),'01_Setup'!$B$6,"Outside selected year"))</f>
        <v/>
      </c>
      <c r="D363" s="20" t="str">
        <f>IF(B363="","",IF(B363&lt;'01_Setup'!$B$7,"",IF(B363&lt;=DATE('01_Setup'!$B$5,7,5),"Q1",IF(B363&lt;=DATE('01_Setup'!$B$5,10,5),"Q2",IF(B363&lt;=DATE('01_Setup'!$B$5+1,1,5),"Q3",IF(B363&lt;='01_Setup'!$B$8,"Q4",""))))))</f>
        <v/>
      </c>
      <c r="E363" s="22"/>
      <c r="F363" s="25"/>
      <c r="G363" s="25"/>
      <c r="H363" s="22"/>
      <c r="I363" s="22"/>
      <c r="J363" s="22"/>
      <c r="K363" s="22"/>
      <c r="L363" s="22"/>
      <c r="M363" s="17"/>
      <c r="N363" s="18"/>
      <c r="O363" s="19" t="str">
        <f t="shared" si="66"/>
        <v/>
      </c>
      <c r="P363" s="19" t="str">
        <f t="shared" si="67"/>
        <v/>
      </c>
      <c r="Q363" s="19" t="str">
        <f t="shared" si="68"/>
        <v/>
      </c>
      <c r="R363" s="19" t="str">
        <f t="shared" si="69"/>
        <v/>
      </c>
      <c r="S363" s="19" t="str">
        <f t="shared" si="70"/>
        <v/>
      </c>
      <c r="T363" s="19" t="str">
        <f t="shared" si="71"/>
        <v/>
      </c>
      <c r="U363" s="19" t="str">
        <f t="shared" si="72"/>
        <v/>
      </c>
      <c r="V363" s="19" t="str">
        <f t="shared" si="73"/>
        <v/>
      </c>
      <c r="W363" s="19" t="str">
        <f t="shared" si="74"/>
        <v/>
      </c>
      <c r="X363" s="17"/>
      <c r="Y363" s="23"/>
      <c r="Z363" s="23"/>
      <c r="AA363" s="26"/>
      <c r="AB363" s="24" t="str">
        <f>IF(B363="","",IF(OR(J363="Owner Funding",J363="Drawings",J363="Transfer",J363="Private"),IF(E363="","OK",IF(COUNTIF('01_Setup'!$B$23:$B$32,E363)=1,"OK","Unknown property")),IF(COUNTIF('01_Setup'!$B$23:$B$32,E363)=1,"OK","Unknown property")))</f>
        <v/>
      </c>
      <c r="AC363" s="24" t="str">
        <f t="shared" si="75"/>
        <v/>
      </c>
      <c r="AD363" s="24" t="str">
        <f t="shared" si="76"/>
        <v/>
      </c>
      <c r="AE363" s="24" t="str">
        <f t="shared" si="77"/>
        <v/>
      </c>
    </row>
    <row r="364" spans="1:31">
      <c r="A364" s="20" t="str">
        <f t="shared" si="65"/>
        <v/>
      </c>
      <c r="B364" s="21"/>
      <c r="C364" s="20" t="str">
        <f>IF(B364="","",IF(AND(B364&gt;='01_Setup'!$B$7,B364&lt;='01_Setup'!$B$8),'01_Setup'!$B$6,"Outside selected year"))</f>
        <v/>
      </c>
      <c r="D364" s="20" t="str">
        <f>IF(B364="","",IF(B364&lt;'01_Setup'!$B$7,"",IF(B364&lt;=DATE('01_Setup'!$B$5,7,5),"Q1",IF(B364&lt;=DATE('01_Setup'!$B$5,10,5),"Q2",IF(B364&lt;=DATE('01_Setup'!$B$5+1,1,5),"Q3",IF(B364&lt;='01_Setup'!$B$8,"Q4",""))))))</f>
        <v/>
      </c>
      <c r="E364" s="22"/>
      <c r="F364" s="25"/>
      <c r="G364" s="25"/>
      <c r="H364" s="22"/>
      <c r="I364" s="22"/>
      <c r="J364" s="22"/>
      <c r="K364" s="22"/>
      <c r="L364" s="22"/>
      <c r="M364" s="17"/>
      <c r="N364" s="18"/>
      <c r="O364" s="19" t="str">
        <f t="shared" si="66"/>
        <v/>
      </c>
      <c r="P364" s="19" t="str">
        <f t="shared" si="67"/>
        <v/>
      </c>
      <c r="Q364" s="19" t="str">
        <f t="shared" si="68"/>
        <v/>
      </c>
      <c r="R364" s="19" t="str">
        <f t="shared" si="69"/>
        <v/>
      </c>
      <c r="S364" s="19" t="str">
        <f t="shared" si="70"/>
        <v/>
      </c>
      <c r="T364" s="19" t="str">
        <f t="shared" si="71"/>
        <v/>
      </c>
      <c r="U364" s="19" t="str">
        <f t="shared" si="72"/>
        <v/>
      </c>
      <c r="V364" s="19" t="str">
        <f t="shared" si="73"/>
        <v/>
      </c>
      <c r="W364" s="19" t="str">
        <f t="shared" si="74"/>
        <v/>
      </c>
      <c r="X364" s="17"/>
      <c r="Y364" s="23"/>
      <c r="Z364" s="23"/>
      <c r="AA364" s="26"/>
      <c r="AB364" s="24" t="str">
        <f>IF(B364="","",IF(OR(J364="Owner Funding",J364="Drawings",J364="Transfer",J364="Private"),IF(E364="","OK",IF(COUNTIF('01_Setup'!$B$23:$B$32,E364)=1,"OK","Unknown property")),IF(COUNTIF('01_Setup'!$B$23:$B$32,E364)=1,"OK","Unknown property")))</f>
        <v/>
      </c>
      <c r="AC364" s="24" t="str">
        <f t="shared" si="75"/>
        <v/>
      </c>
      <c r="AD364" s="24" t="str">
        <f t="shared" si="76"/>
        <v/>
      </c>
      <c r="AE364" s="24" t="str">
        <f t="shared" si="77"/>
        <v/>
      </c>
    </row>
    <row r="365" spans="1:31">
      <c r="A365" s="20" t="str">
        <f t="shared" si="65"/>
        <v/>
      </c>
      <c r="B365" s="21"/>
      <c r="C365" s="20" t="str">
        <f>IF(B365="","",IF(AND(B365&gt;='01_Setup'!$B$7,B365&lt;='01_Setup'!$B$8),'01_Setup'!$B$6,"Outside selected year"))</f>
        <v/>
      </c>
      <c r="D365" s="20" t="str">
        <f>IF(B365="","",IF(B365&lt;'01_Setup'!$B$7,"",IF(B365&lt;=DATE('01_Setup'!$B$5,7,5),"Q1",IF(B365&lt;=DATE('01_Setup'!$B$5,10,5),"Q2",IF(B365&lt;=DATE('01_Setup'!$B$5+1,1,5),"Q3",IF(B365&lt;='01_Setup'!$B$8,"Q4",""))))))</f>
        <v/>
      </c>
      <c r="E365" s="22"/>
      <c r="F365" s="25"/>
      <c r="G365" s="25"/>
      <c r="H365" s="22"/>
      <c r="I365" s="22"/>
      <c r="J365" s="22"/>
      <c r="K365" s="22"/>
      <c r="L365" s="22"/>
      <c r="M365" s="17"/>
      <c r="N365" s="18"/>
      <c r="O365" s="19" t="str">
        <f t="shared" si="66"/>
        <v/>
      </c>
      <c r="P365" s="19" t="str">
        <f t="shared" si="67"/>
        <v/>
      </c>
      <c r="Q365" s="19" t="str">
        <f t="shared" si="68"/>
        <v/>
      </c>
      <c r="R365" s="19" t="str">
        <f t="shared" si="69"/>
        <v/>
      </c>
      <c r="S365" s="19" t="str">
        <f t="shared" si="70"/>
        <v/>
      </c>
      <c r="T365" s="19" t="str">
        <f t="shared" si="71"/>
        <v/>
      </c>
      <c r="U365" s="19" t="str">
        <f t="shared" si="72"/>
        <v/>
      </c>
      <c r="V365" s="19" t="str">
        <f t="shared" si="73"/>
        <v/>
      </c>
      <c r="W365" s="19" t="str">
        <f t="shared" si="74"/>
        <v/>
      </c>
      <c r="X365" s="17"/>
      <c r="Y365" s="23"/>
      <c r="Z365" s="23"/>
      <c r="AA365" s="26"/>
      <c r="AB365" s="24" t="str">
        <f>IF(B365="","",IF(OR(J365="Owner Funding",J365="Drawings",J365="Transfer",J365="Private"),IF(E365="","OK",IF(COUNTIF('01_Setup'!$B$23:$B$32,E365)=1,"OK","Unknown property")),IF(COUNTIF('01_Setup'!$B$23:$B$32,E365)=1,"OK","Unknown property")))</f>
        <v/>
      </c>
      <c r="AC365" s="24" t="str">
        <f t="shared" si="75"/>
        <v/>
      </c>
      <c r="AD365" s="24" t="str">
        <f t="shared" si="76"/>
        <v/>
      </c>
      <c r="AE365" s="24" t="str">
        <f t="shared" si="77"/>
        <v/>
      </c>
    </row>
    <row r="366" spans="1:31">
      <c r="A366" s="20" t="str">
        <f t="shared" si="65"/>
        <v/>
      </c>
      <c r="B366" s="21"/>
      <c r="C366" s="20" t="str">
        <f>IF(B366="","",IF(AND(B366&gt;='01_Setup'!$B$7,B366&lt;='01_Setup'!$B$8),'01_Setup'!$B$6,"Outside selected year"))</f>
        <v/>
      </c>
      <c r="D366" s="20" t="str">
        <f>IF(B366="","",IF(B366&lt;'01_Setup'!$B$7,"",IF(B366&lt;=DATE('01_Setup'!$B$5,7,5),"Q1",IF(B366&lt;=DATE('01_Setup'!$B$5,10,5),"Q2",IF(B366&lt;=DATE('01_Setup'!$B$5+1,1,5),"Q3",IF(B366&lt;='01_Setup'!$B$8,"Q4",""))))))</f>
        <v/>
      </c>
      <c r="E366" s="22"/>
      <c r="F366" s="25"/>
      <c r="G366" s="25"/>
      <c r="H366" s="22"/>
      <c r="I366" s="22"/>
      <c r="J366" s="22"/>
      <c r="K366" s="22"/>
      <c r="L366" s="22"/>
      <c r="M366" s="17"/>
      <c r="N366" s="18"/>
      <c r="O366" s="19" t="str">
        <f t="shared" si="66"/>
        <v/>
      </c>
      <c r="P366" s="19" t="str">
        <f t="shared" si="67"/>
        <v/>
      </c>
      <c r="Q366" s="19" t="str">
        <f t="shared" si="68"/>
        <v/>
      </c>
      <c r="R366" s="19" t="str">
        <f t="shared" si="69"/>
        <v/>
      </c>
      <c r="S366" s="19" t="str">
        <f t="shared" si="70"/>
        <v/>
      </c>
      <c r="T366" s="19" t="str">
        <f t="shared" si="71"/>
        <v/>
      </c>
      <c r="U366" s="19" t="str">
        <f t="shared" si="72"/>
        <v/>
      </c>
      <c r="V366" s="19" t="str">
        <f t="shared" si="73"/>
        <v/>
      </c>
      <c r="W366" s="19" t="str">
        <f t="shared" si="74"/>
        <v/>
      </c>
      <c r="X366" s="17"/>
      <c r="Y366" s="23"/>
      <c r="Z366" s="23"/>
      <c r="AA366" s="26"/>
      <c r="AB366" s="24" t="str">
        <f>IF(B366="","",IF(OR(J366="Owner Funding",J366="Drawings",J366="Transfer",J366="Private"),IF(E366="","OK",IF(COUNTIF('01_Setup'!$B$23:$B$32,E366)=1,"OK","Unknown property")),IF(COUNTIF('01_Setup'!$B$23:$B$32,E366)=1,"OK","Unknown property")))</f>
        <v/>
      </c>
      <c r="AC366" s="24" t="str">
        <f t="shared" si="75"/>
        <v/>
      </c>
      <c r="AD366" s="24" t="str">
        <f t="shared" si="76"/>
        <v/>
      </c>
      <c r="AE366" s="24" t="str">
        <f t="shared" si="77"/>
        <v/>
      </c>
    </row>
    <row r="367" spans="1:31">
      <c r="A367" s="20" t="str">
        <f t="shared" si="65"/>
        <v/>
      </c>
      <c r="B367" s="21"/>
      <c r="C367" s="20" t="str">
        <f>IF(B367="","",IF(AND(B367&gt;='01_Setup'!$B$7,B367&lt;='01_Setup'!$B$8),'01_Setup'!$B$6,"Outside selected year"))</f>
        <v/>
      </c>
      <c r="D367" s="20" t="str">
        <f>IF(B367="","",IF(B367&lt;'01_Setup'!$B$7,"",IF(B367&lt;=DATE('01_Setup'!$B$5,7,5),"Q1",IF(B367&lt;=DATE('01_Setup'!$B$5,10,5),"Q2",IF(B367&lt;=DATE('01_Setup'!$B$5+1,1,5),"Q3",IF(B367&lt;='01_Setup'!$B$8,"Q4",""))))))</f>
        <v/>
      </c>
      <c r="E367" s="22"/>
      <c r="F367" s="25"/>
      <c r="G367" s="25"/>
      <c r="H367" s="22"/>
      <c r="I367" s="22"/>
      <c r="J367" s="22"/>
      <c r="K367" s="22"/>
      <c r="L367" s="22"/>
      <c r="M367" s="17"/>
      <c r="N367" s="18"/>
      <c r="O367" s="19" t="str">
        <f t="shared" si="66"/>
        <v/>
      </c>
      <c r="P367" s="19" t="str">
        <f t="shared" si="67"/>
        <v/>
      </c>
      <c r="Q367" s="19" t="str">
        <f t="shared" si="68"/>
        <v/>
      </c>
      <c r="R367" s="19" t="str">
        <f t="shared" si="69"/>
        <v/>
      </c>
      <c r="S367" s="19" t="str">
        <f t="shared" si="70"/>
        <v/>
      </c>
      <c r="T367" s="19" t="str">
        <f t="shared" si="71"/>
        <v/>
      </c>
      <c r="U367" s="19" t="str">
        <f t="shared" si="72"/>
        <v/>
      </c>
      <c r="V367" s="19" t="str">
        <f t="shared" si="73"/>
        <v/>
      </c>
      <c r="W367" s="19" t="str">
        <f t="shared" si="74"/>
        <v/>
      </c>
      <c r="X367" s="17"/>
      <c r="Y367" s="23"/>
      <c r="Z367" s="23"/>
      <c r="AA367" s="26"/>
      <c r="AB367" s="24" t="str">
        <f>IF(B367="","",IF(OR(J367="Owner Funding",J367="Drawings",J367="Transfer",J367="Private"),IF(E367="","OK",IF(COUNTIF('01_Setup'!$B$23:$B$32,E367)=1,"OK","Unknown property")),IF(COUNTIF('01_Setup'!$B$23:$B$32,E367)=1,"OK","Unknown property")))</f>
        <v/>
      </c>
      <c r="AC367" s="24" t="str">
        <f t="shared" si="75"/>
        <v/>
      </c>
      <c r="AD367" s="24" t="str">
        <f t="shared" si="76"/>
        <v/>
      </c>
      <c r="AE367" s="24" t="str">
        <f t="shared" si="77"/>
        <v/>
      </c>
    </row>
    <row r="368" spans="1:31">
      <c r="A368" s="20" t="str">
        <f t="shared" si="65"/>
        <v/>
      </c>
      <c r="B368" s="21"/>
      <c r="C368" s="20" t="str">
        <f>IF(B368="","",IF(AND(B368&gt;='01_Setup'!$B$7,B368&lt;='01_Setup'!$B$8),'01_Setup'!$B$6,"Outside selected year"))</f>
        <v/>
      </c>
      <c r="D368" s="20" t="str">
        <f>IF(B368="","",IF(B368&lt;'01_Setup'!$B$7,"",IF(B368&lt;=DATE('01_Setup'!$B$5,7,5),"Q1",IF(B368&lt;=DATE('01_Setup'!$B$5,10,5),"Q2",IF(B368&lt;=DATE('01_Setup'!$B$5+1,1,5),"Q3",IF(B368&lt;='01_Setup'!$B$8,"Q4",""))))))</f>
        <v/>
      </c>
      <c r="E368" s="22"/>
      <c r="F368" s="25"/>
      <c r="G368" s="25"/>
      <c r="H368" s="22"/>
      <c r="I368" s="22"/>
      <c r="J368" s="22"/>
      <c r="K368" s="22"/>
      <c r="L368" s="22"/>
      <c r="M368" s="17"/>
      <c r="N368" s="18"/>
      <c r="O368" s="19" t="str">
        <f t="shared" si="66"/>
        <v/>
      </c>
      <c r="P368" s="19" t="str">
        <f t="shared" si="67"/>
        <v/>
      </c>
      <c r="Q368" s="19" t="str">
        <f t="shared" si="68"/>
        <v/>
      </c>
      <c r="R368" s="19" t="str">
        <f t="shared" si="69"/>
        <v/>
      </c>
      <c r="S368" s="19" t="str">
        <f t="shared" si="70"/>
        <v/>
      </c>
      <c r="T368" s="19" t="str">
        <f t="shared" si="71"/>
        <v/>
      </c>
      <c r="U368" s="19" t="str">
        <f t="shared" si="72"/>
        <v/>
      </c>
      <c r="V368" s="19" t="str">
        <f t="shared" si="73"/>
        <v/>
      </c>
      <c r="W368" s="19" t="str">
        <f t="shared" si="74"/>
        <v/>
      </c>
      <c r="X368" s="17"/>
      <c r="Y368" s="23"/>
      <c r="Z368" s="23"/>
      <c r="AA368" s="26"/>
      <c r="AB368" s="24" t="str">
        <f>IF(B368="","",IF(OR(J368="Owner Funding",J368="Drawings",J368="Transfer",J368="Private"),IF(E368="","OK",IF(COUNTIF('01_Setup'!$B$23:$B$32,E368)=1,"OK","Unknown property")),IF(COUNTIF('01_Setup'!$B$23:$B$32,E368)=1,"OK","Unknown property")))</f>
        <v/>
      </c>
      <c r="AC368" s="24" t="str">
        <f t="shared" si="75"/>
        <v/>
      </c>
      <c r="AD368" s="24" t="str">
        <f t="shared" si="76"/>
        <v/>
      </c>
      <c r="AE368" s="24" t="str">
        <f t="shared" si="77"/>
        <v/>
      </c>
    </row>
    <row r="369" spans="1:31">
      <c r="A369" s="20" t="str">
        <f t="shared" si="65"/>
        <v/>
      </c>
      <c r="B369" s="21"/>
      <c r="C369" s="20" t="str">
        <f>IF(B369="","",IF(AND(B369&gt;='01_Setup'!$B$7,B369&lt;='01_Setup'!$B$8),'01_Setup'!$B$6,"Outside selected year"))</f>
        <v/>
      </c>
      <c r="D369" s="20" t="str">
        <f>IF(B369="","",IF(B369&lt;'01_Setup'!$B$7,"",IF(B369&lt;=DATE('01_Setup'!$B$5,7,5),"Q1",IF(B369&lt;=DATE('01_Setup'!$B$5,10,5),"Q2",IF(B369&lt;=DATE('01_Setup'!$B$5+1,1,5),"Q3",IF(B369&lt;='01_Setup'!$B$8,"Q4",""))))))</f>
        <v/>
      </c>
      <c r="E369" s="22"/>
      <c r="F369" s="25"/>
      <c r="G369" s="25"/>
      <c r="H369" s="22"/>
      <c r="I369" s="22"/>
      <c r="J369" s="22"/>
      <c r="K369" s="22"/>
      <c r="L369" s="22"/>
      <c r="M369" s="17"/>
      <c r="N369" s="18"/>
      <c r="O369" s="19" t="str">
        <f t="shared" si="66"/>
        <v/>
      </c>
      <c r="P369" s="19" t="str">
        <f t="shared" si="67"/>
        <v/>
      </c>
      <c r="Q369" s="19" t="str">
        <f t="shared" si="68"/>
        <v/>
      </c>
      <c r="R369" s="19" t="str">
        <f t="shared" si="69"/>
        <v/>
      </c>
      <c r="S369" s="19" t="str">
        <f t="shared" si="70"/>
        <v/>
      </c>
      <c r="T369" s="19" t="str">
        <f t="shared" si="71"/>
        <v/>
      </c>
      <c r="U369" s="19" t="str">
        <f t="shared" si="72"/>
        <v/>
      </c>
      <c r="V369" s="19" t="str">
        <f t="shared" si="73"/>
        <v/>
      </c>
      <c r="W369" s="19" t="str">
        <f t="shared" si="74"/>
        <v/>
      </c>
      <c r="X369" s="17"/>
      <c r="Y369" s="23"/>
      <c r="Z369" s="23"/>
      <c r="AA369" s="26"/>
      <c r="AB369" s="24" t="str">
        <f>IF(B369="","",IF(OR(J369="Owner Funding",J369="Drawings",J369="Transfer",J369="Private"),IF(E369="","OK",IF(COUNTIF('01_Setup'!$B$23:$B$32,E369)=1,"OK","Unknown property")),IF(COUNTIF('01_Setup'!$B$23:$B$32,E369)=1,"OK","Unknown property")))</f>
        <v/>
      </c>
      <c r="AC369" s="24" t="str">
        <f t="shared" si="75"/>
        <v/>
      </c>
      <c r="AD369" s="24" t="str">
        <f t="shared" si="76"/>
        <v/>
      </c>
      <c r="AE369" s="24" t="str">
        <f t="shared" si="77"/>
        <v/>
      </c>
    </row>
    <row r="370" spans="1:31">
      <c r="A370" s="20" t="str">
        <f t="shared" si="65"/>
        <v/>
      </c>
      <c r="B370" s="21"/>
      <c r="C370" s="20" t="str">
        <f>IF(B370="","",IF(AND(B370&gt;='01_Setup'!$B$7,B370&lt;='01_Setup'!$B$8),'01_Setup'!$B$6,"Outside selected year"))</f>
        <v/>
      </c>
      <c r="D370" s="20" t="str">
        <f>IF(B370="","",IF(B370&lt;'01_Setup'!$B$7,"",IF(B370&lt;=DATE('01_Setup'!$B$5,7,5),"Q1",IF(B370&lt;=DATE('01_Setup'!$B$5,10,5),"Q2",IF(B370&lt;=DATE('01_Setup'!$B$5+1,1,5),"Q3",IF(B370&lt;='01_Setup'!$B$8,"Q4",""))))))</f>
        <v/>
      </c>
      <c r="E370" s="22"/>
      <c r="F370" s="25"/>
      <c r="G370" s="25"/>
      <c r="H370" s="22"/>
      <c r="I370" s="22"/>
      <c r="J370" s="22"/>
      <c r="K370" s="22"/>
      <c r="L370" s="22"/>
      <c r="M370" s="17"/>
      <c r="N370" s="18"/>
      <c r="O370" s="19" t="str">
        <f t="shared" si="66"/>
        <v/>
      </c>
      <c r="P370" s="19" t="str">
        <f t="shared" si="67"/>
        <v/>
      </c>
      <c r="Q370" s="19" t="str">
        <f t="shared" si="68"/>
        <v/>
      </c>
      <c r="R370" s="19" t="str">
        <f t="shared" si="69"/>
        <v/>
      </c>
      <c r="S370" s="19" t="str">
        <f t="shared" si="70"/>
        <v/>
      </c>
      <c r="T370" s="19" t="str">
        <f t="shared" si="71"/>
        <v/>
      </c>
      <c r="U370" s="19" t="str">
        <f t="shared" si="72"/>
        <v/>
      </c>
      <c r="V370" s="19" t="str">
        <f t="shared" si="73"/>
        <v/>
      </c>
      <c r="W370" s="19" t="str">
        <f t="shared" si="74"/>
        <v/>
      </c>
      <c r="X370" s="17"/>
      <c r="Y370" s="23"/>
      <c r="Z370" s="23"/>
      <c r="AA370" s="26"/>
      <c r="AB370" s="24" t="str">
        <f>IF(B370="","",IF(OR(J370="Owner Funding",J370="Drawings",J370="Transfer",J370="Private"),IF(E370="","OK",IF(COUNTIF('01_Setup'!$B$23:$B$32,E370)=1,"OK","Unknown property")),IF(COUNTIF('01_Setup'!$B$23:$B$32,E370)=1,"OK","Unknown property")))</f>
        <v/>
      </c>
      <c r="AC370" s="24" t="str">
        <f t="shared" si="75"/>
        <v/>
      </c>
      <c r="AD370" s="24" t="str">
        <f t="shared" si="76"/>
        <v/>
      </c>
      <c r="AE370" s="24" t="str">
        <f t="shared" si="77"/>
        <v/>
      </c>
    </row>
    <row r="371" spans="1:31">
      <c r="A371" s="20" t="str">
        <f t="shared" si="65"/>
        <v/>
      </c>
      <c r="B371" s="21"/>
      <c r="C371" s="20" t="str">
        <f>IF(B371="","",IF(AND(B371&gt;='01_Setup'!$B$7,B371&lt;='01_Setup'!$B$8),'01_Setup'!$B$6,"Outside selected year"))</f>
        <v/>
      </c>
      <c r="D371" s="20" t="str">
        <f>IF(B371="","",IF(B371&lt;'01_Setup'!$B$7,"",IF(B371&lt;=DATE('01_Setup'!$B$5,7,5),"Q1",IF(B371&lt;=DATE('01_Setup'!$B$5,10,5),"Q2",IF(B371&lt;=DATE('01_Setup'!$B$5+1,1,5),"Q3",IF(B371&lt;='01_Setup'!$B$8,"Q4",""))))))</f>
        <v/>
      </c>
      <c r="E371" s="22"/>
      <c r="F371" s="25"/>
      <c r="G371" s="25"/>
      <c r="H371" s="22"/>
      <c r="I371" s="22"/>
      <c r="J371" s="22"/>
      <c r="K371" s="22"/>
      <c r="L371" s="22"/>
      <c r="M371" s="17"/>
      <c r="N371" s="18"/>
      <c r="O371" s="19" t="str">
        <f t="shared" si="66"/>
        <v/>
      </c>
      <c r="P371" s="19" t="str">
        <f t="shared" si="67"/>
        <v/>
      </c>
      <c r="Q371" s="19" t="str">
        <f t="shared" si="68"/>
        <v/>
      </c>
      <c r="R371" s="19" t="str">
        <f t="shared" si="69"/>
        <v/>
      </c>
      <c r="S371" s="19" t="str">
        <f t="shared" si="70"/>
        <v/>
      </c>
      <c r="T371" s="19" t="str">
        <f t="shared" si="71"/>
        <v/>
      </c>
      <c r="U371" s="19" t="str">
        <f t="shared" si="72"/>
        <v/>
      </c>
      <c r="V371" s="19" t="str">
        <f t="shared" si="73"/>
        <v/>
      </c>
      <c r="W371" s="19" t="str">
        <f t="shared" si="74"/>
        <v/>
      </c>
      <c r="X371" s="17"/>
      <c r="Y371" s="23"/>
      <c r="Z371" s="23"/>
      <c r="AA371" s="26"/>
      <c r="AB371" s="24" t="str">
        <f>IF(B371="","",IF(OR(J371="Owner Funding",J371="Drawings",J371="Transfer",J371="Private"),IF(E371="","OK",IF(COUNTIF('01_Setup'!$B$23:$B$32,E371)=1,"OK","Unknown property")),IF(COUNTIF('01_Setup'!$B$23:$B$32,E371)=1,"OK","Unknown property")))</f>
        <v/>
      </c>
      <c r="AC371" s="24" t="str">
        <f t="shared" si="75"/>
        <v/>
      </c>
      <c r="AD371" s="24" t="str">
        <f t="shared" si="76"/>
        <v/>
      </c>
      <c r="AE371" s="24" t="str">
        <f t="shared" si="77"/>
        <v/>
      </c>
    </row>
    <row r="372" spans="1:31">
      <c r="A372" s="20" t="str">
        <f t="shared" si="65"/>
        <v/>
      </c>
      <c r="B372" s="21"/>
      <c r="C372" s="20" t="str">
        <f>IF(B372="","",IF(AND(B372&gt;='01_Setup'!$B$7,B372&lt;='01_Setup'!$B$8),'01_Setup'!$B$6,"Outside selected year"))</f>
        <v/>
      </c>
      <c r="D372" s="20" t="str">
        <f>IF(B372="","",IF(B372&lt;'01_Setup'!$B$7,"",IF(B372&lt;=DATE('01_Setup'!$B$5,7,5),"Q1",IF(B372&lt;=DATE('01_Setup'!$B$5,10,5),"Q2",IF(B372&lt;=DATE('01_Setup'!$B$5+1,1,5),"Q3",IF(B372&lt;='01_Setup'!$B$8,"Q4",""))))))</f>
        <v/>
      </c>
      <c r="E372" s="22"/>
      <c r="F372" s="25"/>
      <c r="G372" s="25"/>
      <c r="H372" s="22"/>
      <c r="I372" s="22"/>
      <c r="J372" s="22"/>
      <c r="K372" s="22"/>
      <c r="L372" s="22"/>
      <c r="M372" s="17"/>
      <c r="N372" s="18"/>
      <c r="O372" s="19" t="str">
        <f t="shared" si="66"/>
        <v/>
      </c>
      <c r="P372" s="19" t="str">
        <f t="shared" si="67"/>
        <v/>
      </c>
      <c r="Q372" s="19" t="str">
        <f t="shared" si="68"/>
        <v/>
      </c>
      <c r="R372" s="19" t="str">
        <f t="shared" si="69"/>
        <v/>
      </c>
      <c r="S372" s="19" t="str">
        <f t="shared" si="70"/>
        <v/>
      </c>
      <c r="T372" s="19" t="str">
        <f t="shared" si="71"/>
        <v/>
      </c>
      <c r="U372" s="19" t="str">
        <f t="shared" si="72"/>
        <v/>
      </c>
      <c r="V372" s="19" t="str">
        <f t="shared" si="73"/>
        <v/>
      </c>
      <c r="W372" s="19" t="str">
        <f t="shared" si="74"/>
        <v/>
      </c>
      <c r="X372" s="17"/>
      <c r="Y372" s="23"/>
      <c r="Z372" s="23"/>
      <c r="AA372" s="26"/>
      <c r="AB372" s="24" t="str">
        <f>IF(B372="","",IF(OR(J372="Owner Funding",J372="Drawings",J372="Transfer",J372="Private"),IF(E372="","OK",IF(COUNTIF('01_Setup'!$B$23:$B$32,E372)=1,"OK","Unknown property")),IF(COUNTIF('01_Setup'!$B$23:$B$32,E372)=1,"OK","Unknown property")))</f>
        <v/>
      </c>
      <c r="AC372" s="24" t="str">
        <f t="shared" si="75"/>
        <v/>
      </c>
      <c r="AD372" s="24" t="str">
        <f t="shared" si="76"/>
        <v/>
      </c>
      <c r="AE372" s="24" t="str">
        <f t="shared" si="77"/>
        <v/>
      </c>
    </row>
    <row r="373" spans="1:31">
      <c r="A373" s="20" t="str">
        <f t="shared" si="65"/>
        <v/>
      </c>
      <c r="B373" s="21"/>
      <c r="C373" s="20" t="str">
        <f>IF(B373="","",IF(AND(B373&gt;='01_Setup'!$B$7,B373&lt;='01_Setup'!$B$8),'01_Setup'!$B$6,"Outside selected year"))</f>
        <v/>
      </c>
      <c r="D373" s="20" t="str">
        <f>IF(B373="","",IF(B373&lt;'01_Setup'!$B$7,"",IF(B373&lt;=DATE('01_Setup'!$B$5,7,5),"Q1",IF(B373&lt;=DATE('01_Setup'!$B$5,10,5),"Q2",IF(B373&lt;=DATE('01_Setup'!$B$5+1,1,5),"Q3",IF(B373&lt;='01_Setup'!$B$8,"Q4",""))))))</f>
        <v/>
      </c>
      <c r="E373" s="22"/>
      <c r="F373" s="25"/>
      <c r="G373" s="25"/>
      <c r="H373" s="22"/>
      <c r="I373" s="22"/>
      <c r="J373" s="22"/>
      <c r="K373" s="22"/>
      <c r="L373" s="22"/>
      <c r="M373" s="17"/>
      <c r="N373" s="18"/>
      <c r="O373" s="19" t="str">
        <f t="shared" si="66"/>
        <v/>
      </c>
      <c r="P373" s="19" t="str">
        <f t="shared" si="67"/>
        <v/>
      </c>
      <c r="Q373" s="19" t="str">
        <f t="shared" si="68"/>
        <v/>
      </c>
      <c r="R373" s="19" t="str">
        <f t="shared" si="69"/>
        <v/>
      </c>
      <c r="S373" s="19" t="str">
        <f t="shared" si="70"/>
        <v/>
      </c>
      <c r="T373" s="19" t="str">
        <f t="shared" si="71"/>
        <v/>
      </c>
      <c r="U373" s="19" t="str">
        <f t="shared" si="72"/>
        <v/>
      </c>
      <c r="V373" s="19" t="str">
        <f t="shared" si="73"/>
        <v/>
      </c>
      <c r="W373" s="19" t="str">
        <f t="shared" si="74"/>
        <v/>
      </c>
      <c r="X373" s="17"/>
      <c r="Y373" s="23"/>
      <c r="Z373" s="23"/>
      <c r="AA373" s="26"/>
      <c r="AB373" s="24" t="str">
        <f>IF(B373="","",IF(OR(J373="Owner Funding",J373="Drawings",J373="Transfer",J373="Private"),IF(E373="","OK",IF(COUNTIF('01_Setup'!$B$23:$B$32,E373)=1,"OK","Unknown property")),IF(COUNTIF('01_Setup'!$B$23:$B$32,E373)=1,"OK","Unknown property")))</f>
        <v/>
      </c>
      <c r="AC373" s="24" t="str">
        <f t="shared" si="75"/>
        <v/>
      </c>
      <c r="AD373" s="24" t="str">
        <f t="shared" si="76"/>
        <v/>
      </c>
      <c r="AE373" s="24" t="str">
        <f t="shared" si="77"/>
        <v/>
      </c>
    </row>
    <row r="374" spans="1:31">
      <c r="A374" s="20" t="str">
        <f t="shared" si="65"/>
        <v/>
      </c>
      <c r="B374" s="21"/>
      <c r="C374" s="20" t="str">
        <f>IF(B374="","",IF(AND(B374&gt;='01_Setup'!$B$7,B374&lt;='01_Setup'!$B$8),'01_Setup'!$B$6,"Outside selected year"))</f>
        <v/>
      </c>
      <c r="D374" s="20" t="str">
        <f>IF(B374="","",IF(B374&lt;'01_Setup'!$B$7,"",IF(B374&lt;=DATE('01_Setup'!$B$5,7,5),"Q1",IF(B374&lt;=DATE('01_Setup'!$B$5,10,5),"Q2",IF(B374&lt;=DATE('01_Setup'!$B$5+1,1,5),"Q3",IF(B374&lt;='01_Setup'!$B$8,"Q4",""))))))</f>
        <v/>
      </c>
      <c r="E374" s="22"/>
      <c r="F374" s="25"/>
      <c r="G374" s="25"/>
      <c r="H374" s="22"/>
      <c r="I374" s="22"/>
      <c r="J374" s="22"/>
      <c r="K374" s="22"/>
      <c r="L374" s="22"/>
      <c r="M374" s="17"/>
      <c r="N374" s="18"/>
      <c r="O374" s="19" t="str">
        <f t="shared" si="66"/>
        <v/>
      </c>
      <c r="P374" s="19" t="str">
        <f t="shared" si="67"/>
        <v/>
      </c>
      <c r="Q374" s="19" t="str">
        <f t="shared" si="68"/>
        <v/>
      </c>
      <c r="R374" s="19" t="str">
        <f t="shared" si="69"/>
        <v/>
      </c>
      <c r="S374" s="19" t="str">
        <f t="shared" si="70"/>
        <v/>
      </c>
      <c r="T374" s="19" t="str">
        <f t="shared" si="71"/>
        <v/>
      </c>
      <c r="U374" s="19" t="str">
        <f t="shared" si="72"/>
        <v/>
      </c>
      <c r="V374" s="19" t="str">
        <f t="shared" si="73"/>
        <v/>
      </c>
      <c r="W374" s="19" t="str">
        <f t="shared" si="74"/>
        <v/>
      </c>
      <c r="X374" s="17"/>
      <c r="Y374" s="23"/>
      <c r="Z374" s="23"/>
      <c r="AA374" s="26"/>
      <c r="AB374" s="24" t="str">
        <f>IF(B374="","",IF(OR(J374="Owner Funding",J374="Drawings",J374="Transfer",J374="Private"),IF(E374="","OK",IF(COUNTIF('01_Setup'!$B$23:$B$32,E374)=1,"OK","Unknown property")),IF(COUNTIF('01_Setup'!$B$23:$B$32,E374)=1,"OK","Unknown property")))</f>
        <v/>
      </c>
      <c r="AC374" s="24" t="str">
        <f t="shared" si="75"/>
        <v/>
      </c>
      <c r="AD374" s="24" t="str">
        <f t="shared" si="76"/>
        <v/>
      </c>
      <c r="AE374" s="24" t="str">
        <f t="shared" si="77"/>
        <v/>
      </c>
    </row>
    <row r="375" spans="1:31">
      <c r="A375" s="20" t="str">
        <f t="shared" si="65"/>
        <v/>
      </c>
      <c r="B375" s="21"/>
      <c r="C375" s="20" t="str">
        <f>IF(B375="","",IF(AND(B375&gt;='01_Setup'!$B$7,B375&lt;='01_Setup'!$B$8),'01_Setup'!$B$6,"Outside selected year"))</f>
        <v/>
      </c>
      <c r="D375" s="20" t="str">
        <f>IF(B375="","",IF(B375&lt;'01_Setup'!$B$7,"",IF(B375&lt;=DATE('01_Setup'!$B$5,7,5),"Q1",IF(B375&lt;=DATE('01_Setup'!$B$5,10,5),"Q2",IF(B375&lt;=DATE('01_Setup'!$B$5+1,1,5),"Q3",IF(B375&lt;='01_Setup'!$B$8,"Q4",""))))))</f>
        <v/>
      </c>
      <c r="E375" s="22"/>
      <c r="F375" s="25"/>
      <c r="G375" s="25"/>
      <c r="H375" s="22"/>
      <c r="I375" s="22"/>
      <c r="J375" s="22"/>
      <c r="K375" s="22"/>
      <c r="L375" s="22"/>
      <c r="M375" s="17"/>
      <c r="N375" s="18"/>
      <c r="O375" s="19" t="str">
        <f t="shared" si="66"/>
        <v/>
      </c>
      <c r="P375" s="19" t="str">
        <f t="shared" si="67"/>
        <v/>
      </c>
      <c r="Q375" s="19" t="str">
        <f t="shared" si="68"/>
        <v/>
      </c>
      <c r="R375" s="19" t="str">
        <f t="shared" si="69"/>
        <v/>
      </c>
      <c r="S375" s="19" t="str">
        <f t="shared" si="70"/>
        <v/>
      </c>
      <c r="T375" s="19" t="str">
        <f t="shared" si="71"/>
        <v/>
      </c>
      <c r="U375" s="19" t="str">
        <f t="shared" si="72"/>
        <v/>
      </c>
      <c r="V375" s="19" t="str">
        <f t="shared" si="73"/>
        <v/>
      </c>
      <c r="W375" s="19" t="str">
        <f t="shared" si="74"/>
        <v/>
      </c>
      <c r="X375" s="17"/>
      <c r="Y375" s="23"/>
      <c r="Z375" s="23"/>
      <c r="AA375" s="26"/>
      <c r="AB375" s="24" t="str">
        <f>IF(B375="","",IF(OR(J375="Owner Funding",J375="Drawings",J375="Transfer",J375="Private"),IF(E375="","OK",IF(COUNTIF('01_Setup'!$B$23:$B$32,E375)=1,"OK","Unknown property")),IF(COUNTIF('01_Setup'!$B$23:$B$32,E375)=1,"OK","Unknown property")))</f>
        <v/>
      </c>
      <c r="AC375" s="24" t="str">
        <f t="shared" si="75"/>
        <v/>
      </c>
      <c r="AD375" s="24" t="str">
        <f t="shared" si="76"/>
        <v/>
      </c>
      <c r="AE375" s="24" t="str">
        <f t="shared" si="77"/>
        <v/>
      </c>
    </row>
    <row r="376" spans="1:31">
      <c r="A376" s="20" t="str">
        <f t="shared" si="65"/>
        <v/>
      </c>
      <c r="B376" s="21"/>
      <c r="C376" s="20" t="str">
        <f>IF(B376="","",IF(AND(B376&gt;='01_Setup'!$B$7,B376&lt;='01_Setup'!$B$8),'01_Setup'!$B$6,"Outside selected year"))</f>
        <v/>
      </c>
      <c r="D376" s="20" t="str">
        <f>IF(B376="","",IF(B376&lt;'01_Setup'!$B$7,"",IF(B376&lt;=DATE('01_Setup'!$B$5,7,5),"Q1",IF(B376&lt;=DATE('01_Setup'!$B$5,10,5),"Q2",IF(B376&lt;=DATE('01_Setup'!$B$5+1,1,5),"Q3",IF(B376&lt;='01_Setup'!$B$8,"Q4",""))))))</f>
        <v/>
      </c>
      <c r="E376" s="22"/>
      <c r="F376" s="25"/>
      <c r="G376" s="25"/>
      <c r="H376" s="22"/>
      <c r="I376" s="22"/>
      <c r="J376" s="22"/>
      <c r="K376" s="22"/>
      <c r="L376" s="22"/>
      <c r="M376" s="17"/>
      <c r="N376" s="18"/>
      <c r="O376" s="19" t="str">
        <f t="shared" si="66"/>
        <v/>
      </c>
      <c r="P376" s="19" t="str">
        <f t="shared" si="67"/>
        <v/>
      </c>
      <c r="Q376" s="19" t="str">
        <f t="shared" si="68"/>
        <v/>
      </c>
      <c r="R376" s="19" t="str">
        <f t="shared" si="69"/>
        <v/>
      </c>
      <c r="S376" s="19" t="str">
        <f t="shared" si="70"/>
        <v/>
      </c>
      <c r="T376" s="19" t="str">
        <f t="shared" si="71"/>
        <v/>
      </c>
      <c r="U376" s="19" t="str">
        <f t="shared" si="72"/>
        <v/>
      </c>
      <c r="V376" s="19" t="str">
        <f t="shared" si="73"/>
        <v/>
      </c>
      <c r="W376" s="19" t="str">
        <f t="shared" si="74"/>
        <v/>
      </c>
      <c r="X376" s="17"/>
      <c r="Y376" s="23"/>
      <c r="Z376" s="23"/>
      <c r="AA376" s="26"/>
      <c r="AB376" s="24" t="str">
        <f>IF(B376="","",IF(OR(J376="Owner Funding",J376="Drawings",J376="Transfer",J376="Private"),IF(E376="","OK",IF(COUNTIF('01_Setup'!$B$23:$B$32,E376)=1,"OK","Unknown property")),IF(COUNTIF('01_Setup'!$B$23:$B$32,E376)=1,"OK","Unknown property")))</f>
        <v/>
      </c>
      <c r="AC376" s="24" t="str">
        <f t="shared" si="75"/>
        <v/>
      </c>
      <c r="AD376" s="24" t="str">
        <f t="shared" si="76"/>
        <v/>
      </c>
      <c r="AE376" s="24" t="str">
        <f t="shared" si="77"/>
        <v/>
      </c>
    </row>
    <row r="377" spans="1:31">
      <c r="A377" s="20" t="str">
        <f t="shared" si="65"/>
        <v/>
      </c>
      <c r="B377" s="21"/>
      <c r="C377" s="20" t="str">
        <f>IF(B377="","",IF(AND(B377&gt;='01_Setup'!$B$7,B377&lt;='01_Setup'!$B$8),'01_Setup'!$B$6,"Outside selected year"))</f>
        <v/>
      </c>
      <c r="D377" s="20" t="str">
        <f>IF(B377="","",IF(B377&lt;'01_Setup'!$B$7,"",IF(B377&lt;=DATE('01_Setup'!$B$5,7,5),"Q1",IF(B377&lt;=DATE('01_Setup'!$B$5,10,5),"Q2",IF(B377&lt;=DATE('01_Setup'!$B$5+1,1,5),"Q3",IF(B377&lt;='01_Setup'!$B$8,"Q4",""))))))</f>
        <v/>
      </c>
      <c r="E377" s="22"/>
      <c r="F377" s="25"/>
      <c r="G377" s="25"/>
      <c r="H377" s="22"/>
      <c r="I377" s="22"/>
      <c r="J377" s="22"/>
      <c r="K377" s="22"/>
      <c r="L377" s="22"/>
      <c r="M377" s="17"/>
      <c r="N377" s="18"/>
      <c r="O377" s="19" t="str">
        <f t="shared" si="66"/>
        <v/>
      </c>
      <c r="P377" s="19" t="str">
        <f t="shared" si="67"/>
        <v/>
      </c>
      <c r="Q377" s="19" t="str">
        <f t="shared" si="68"/>
        <v/>
      </c>
      <c r="R377" s="19" t="str">
        <f t="shared" si="69"/>
        <v/>
      </c>
      <c r="S377" s="19" t="str">
        <f t="shared" si="70"/>
        <v/>
      </c>
      <c r="T377" s="19" t="str">
        <f t="shared" si="71"/>
        <v/>
      </c>
      <c r="U377" s="19" t="str">
        <f t="shared" si="72"/>
        <v/>
      </c>
      <c r="V377" s="19" t="str">
        <f t="shared" si="73"/>
        <v/>
      </c>
      <c r="W377" s="19" t="str">
        <f t="shared" si="74"/>
        <v/>
      </c>
      <c r="X377" s="17"/>
      <c r="Y377" s="23"/>
      <c r="Z377" s="23"/>
      <c r="AA377" s="26"/>
      <c r="AB377" s="24" t="str">
        <f>IF(B377="","",IF(OR(J377="Owner Funding",J377="Drawings",J377="Transfer",J377="Private"),IF(E377="","OK",IF(COUNTIF('01_Setup'!$B$23:$B$32,E377)=1,"OK","Unknown property")),IF(COUNTIF('01_Setup'!$B$23:$B$32,E377)=1,"OK","Unknown property")))</f>
        <v/>
      </c>
      <c r="AC377" s="24" t="str">
        <f t="shared" si="75"/>
        <v/>
      </c>
      <c r="AD377" s="24" t="str">
        <f t="shared" si="76"/>
        <v/>
      </c>
      <c r="AE377" s="24" t="str">
        <f t="shared" si="77"/>
        <v/>
      </c>
    </row>
    <row r="378" spans="1:31">
      <c r="A378" s="20" t="str">
        <f t="shared" si="65"/>
        <v/>
      </c>
      <c r="B378" s="21"/>
      <c r="C378" s="20" t="str">
        <f>IF(B378="","",IF(AND(B378&gt;='01_Setup'!$B$7,B378&lt;='01_Setup'!$B$8),'01_Setup'!$B$6,"Outside selected year"))</f>
        <v/>
      </c>
      <c r="D378" s="20" t="str">
        <f>IF(B378="","",IF(B378&lt;'01_Setup'!$B$7,"",IF(B378&lt;=DATE('01_Setup'!$B$5,7,5),"Q1",IF(B378&lt;=DATE('01_Setup'!$B$5,10,5),"Q2",IF(B378&lt;=DATE('01_Setup'!$B$5+1,1,5),"Q3",IF(B378&lt;='01_Setup'!$B$8,"Q4",""))))))</f>
        <v/>
      </c>
      <c r="E378" s="22"/>
      <c r="F378" s="25"/>
      <c r="G378" s="25"/>
      <c r="H378" s="22"/>
      <c r="I378" s="22"/>
      <c r="J378" s="22"/>
      <c r="K378" s="22"/>
      <c r="L378" s="22"/>
      <c r="M378" s="17"/>
      <c r="N378" s="18"/>
      <c r="O378" s="19" t="str">
        <f t="shared" si="66"/>
        <v/>
      </c>
      <c r="P378" s="19" t="str">
        <f t="shared" si="67"/>
        <v/>
      </c>
      <c r="Q378" s="19" t="str">
        <f t="shared" si="68"/>
        <v/>
      </c>
      <c r="R378" s="19" t="str">
        <f t="shared" si="69"/>
        <v/>
      </c>
      <c r="S378" s="19" t="str">
        <f t="shared" si="70"/>
        <v/>
      </c>
      <c r="T378" s="19" t="str">
        <f t="shared" si="71"/>
        <v/>
      </c>
      <c r="U378" s="19" t="str">
        <f t="shared" si="72"/>
        <v/>
      </c>
      <c r="V378" s="19" t="str">
        <f t="shared" si="73"/>
        <v/>
      </c>
      <c r="W378" s="19" t="str">
        <f t="shared" si="74"/>
        <v/>
      </c>
      <c r="X378" s="17"/>
      <c r="Y378" s="23"/>
      <c r="Z378" s="23"/>
      <c r="AA378" s="26"/>
      <c r="AB378" s="24" t="str">
        <f>IF(B378="","",IF(OR(J378="Owner Funding",J378="Drawings",J378="Transfer",J378="Private"),IF(E378="","OK",IF(COUNTIF('01_Setup'!$B$23:$B$32,E378)=1,"OK","Unknown property")),IF(COUNTIF('01_Setup'!$B$23:$B$32,E378)=1,"OK","Unknown property")))</f>
        <v/>
      </c>
      <c r="AC378" s="24" t="str">
        <f t="shared" si="75"/>
        <v/>
      </c>
      <c r="AD378" s="24" t="str">
        <f t="shared" si="76"/>
        <v/>
      </c>
      <c r="AE378" s="24" t="str">
        <f t="shared" si="77"/>
        <v/>
      </c>
    </row>
    <row r="379" spans="1:31">
      <c r="A379" s="20" t="str">
        <f t="shared" si="65"/>
        <v/>
      </c>
      <c r="B379" s="21"/>
      <c r="C379" s="20" t="str">
        <f>IF(B379="","",IF(AND(B379&gt;='01_Setup'!$B$7,B379&lt;='01_Setup'!$B$8),'01_Setup'!$B$6,"Outside selected year"))</f>
        <v/>
      </c>
      <c r="D379" s="20" t="str">
        <f>IF(B379="","",IF(B379&lt;'01_Setup'!$B$7,"",IF(B379&lt;=DATE('01_Setup'!$B$5,7,5),"Q1",IF(B379&lt;=DATE('01_Setup'!$B$5,10,5),"Q2",IF(B379&lt;=DATE('01_Setup'!$B$5+1,1,5),"Q3",IF(B379&lt;='01_Setup'!$B$8,"Q4",""))))))</f>
        <v/>
      </c>
      <c r="E379" s="22"/>
      <c r="F379" s="25"/>
      <c r="G379" s="25"/>
      <c r="H379" s="22"/>
      <c r="I379" s="22"/>
      <c r="J379" s="22"/>
      <c r="K379" s="22"/>
      <c r="L379" s="22"/>
      <c r="M379" s="17"/>
      <c r="N379" s="18"/>
      <c r="O379" s="19" t="str">
        <f t="shared" si="66"/>
        <v/>
      </c>
      <c r="P379" s="19" t="str">
        <f t="shared" si="67"/>
        <v/>
      </c>
      <c r="Q379" s="19" t="str">
        <f t="shared" si="68"/>
        <v/>
      </c>
      <c r="R379" s="19" t="str">
        <f t="shared" si="69"/>
        <v/>
      </c>
      <c r="S379" s="19" t="str">
        <f t="shared" si="70"/>
        <v/>
      </c>
      <c r="T379" s="19" t="str">
        <f t="shared" si="71"/>
        <v/>
      </c>
      <c r="U379" s="19" t="str">
        <f t="shared" si="72"/>
        <v/>
      </c>
      <c r="V379" s="19" t="str">
        <f t="shared" si="73"/>
        <v/>
      </c>
      <c r="W379" s="19" t="str">
        <f t="shared" si="74"/>
        <v/>
      </c>
      <c r="X379" s="17"/>
      <c r="Y379" s="23"/>
      <c r="Z379" s="23"/>
      <c r="AA379" s="26"/>
      <c r="AB379" s="24" t="str">
        <f>IF(B379="","",IF(OR(J379="Owner Funding",J379="Drawings",J379="Transfer",J379="Private"),IF(E379="","OK",IF(COUNTIF('01_Setup'!$B$23:$B$32,E379)=1,"OK","Unknown property")),IF(COUNTIF('01_Setup'!$B$23:$B$32,E379)=1,"OK","Unknown property")))</f>
        <v/>
      </c>
      <c r="AC379" s="24" t="str">
        <f t="shared" si="75"/>
        <v/>
      </c>
      <c r="AD379" s="24" t="str">
        <f t="shared" si="76"/>
        <v/>
      </c>
      <c r="AE379" s="24" t="str">
        <f t="shared" si="77"/>
        <v/>
      </c>
    </row>
    <row r="380" spans="1:31">
      <c r="A380" s="20" t="str">
        <f t="shared" si="65"/>
        <v/>
      </c>
      <c r="B380" s="21"/>
      <c r="C380" s="20" t="str">
        <f>IF(B380="","",IF(AND(B380&gt;='01_Setup'!$B$7,B380&lt;='01_Setup'!$B$8),'01_Setup'!$B$6,"Outside selected year"))</f>
        <v/>
      </c>
      <c r="D380" s="20" t="str">
        <f>IF(B380="","",IF(B380&lt;'01_Setup'!$B$7,"",IF(B380&lt;=DATE('01_Setup'!$B$5,7,5),"Q1",IF(B380&lt;=DATE('01_Setup'!$B$5,10,5),"Q2",IF(B380&lt;=DATE('01_Setup'!$B$5+1,1,5),"Q3",IF(B380&lt;='01_Setup'!$B$8,"Q4",""))))))</f>
        <v/>
      </c>
      <c r="E380" s="22"/>
      <c r="F380" s="25"/>
      <c r="G380" s="25"/>
      <c r="H380" s="22"/>
      <c r="I380" s="22"/>
      <c r="J380" s="22"/>
      <c r="K380" s="22"/>
      <c r="L380" s="22"/>
      <c r="M380" s="17"/>
      <c r="N380" s="18"/>
      <c r="O380" s="19" t="str">
        <f t="shared" si="66"/>
        <v/>
      </c>
      <c r="P380" s="19" t="str">
        <f t="shared" si="67"/>
        <v/>
      </c>
      <c r="Q380" s="19" t="str">
        <f t="shared" si="68"/>
        <v/>
      </c>
      <c r="R380" s="19" t="str">
        <f t="shared" si="69"/>
        <v/>
      </c>
      <c r="S380" s="19" t="str">
        <f t="shared" si="70"/>
        <v/>
      </c>
      <c r="T380" s="19" t="str">
        <f t="shared" si="71"/>
        <v/>
      </c>
      <c r="U380" s="19" t="str">
        <f t="shared" si="72"/>
        <v/>
      </c>
      <c r="V380" s="19" t="str">
        <f t="shared" si="73"/>
        <v/>
      </c>
      <c r="W380" s="19" t="str">
        <f t="shared" si="74"/>
        <v/>
      </c>
      <c r="X380" s="17"/>
      <c r="Y380" s="23"/>
      <c r="Z380" s="23"/>
      <c r="AA380" s="26"/>
      <c r="AB380" s="24" t="str">
        <f>IF(B380="","",IF(OR(J380="Owner Funding",J380="Drawings",J380="Transfer",J380="Private"),IF(E380="","OK",IF(COUNTIF('01_Setup'!$B$23:$B$32,E380)=1,"OK","Unknown property")),IF(COUNTIF('01_Setup'!$B$23:$B$32,E380)=1,"OK","Unknown property")))</f>
        <v/>
      </c>
      <c r="AC380" s="24" t="str">
        <f t="shared" si="75"/>
        <v/>
      </c>
      <c r="AD380" s="24" t="str">
        <f t="shared" si="76"/>
        <v/>
      </c>
      <c r="AE380" s="24" t="str">
        <f t="shared" si="77"/>
        <v/>
      </c>
    </row>
    <row r="381" spans="1:31">
      <c r="A381" s="20" t="str">
        <f t="shared" si="65"/>
        <v/>
      </c>
      <c r="B381" s="21"/>
      <c r="C381" s="20" t="str">
        <f>IF(B381="","",IF(AND(B381&gt;='01_Setup'!$B$7,B381&lt;='01_Setup'!$B$8),'01_Setup'!$B$6,"Outside selected year"))</f>
        <v/>
      </c>
      <c r="D381" s="20" t="str">
        <f>IF(B381="","",IF(B381&lt;'01_Setup'!$B$7,"",IF(B381&lt;=DATE('01_Setup'!$B$5,7,5),"Q1",IF(B381&lt;=DATE('01_Setup'!$B$5,10,5),"Q2",IF(B381&lt;=DATE('01_Setup'!$B$5+1,1,5),"Q3",IF(B381&lt;='01_Setup'!$B$8,"Q4",""))))))</f>
        <v/>
      </c>
      <c r="E381" s="22"/>
      <c r="F381" s="25"/>
      <c r="G381" s="25"/>
      <c r="H381" s="22"/>
      <c r="I381" s="22"/>
      <c r="J381" s="22"/>
      <c r="K381" s="22"/>
      <c r="L381" s="22"/>
      <c r="M381" s="17"/>
      <c r="N381" s="18"/>
      <c r="O381" s="19" t="str">
        <f t="shared" si="66"/>
        <v/>
      </c>
      <c r="P381" s="19" t="str">
        <f t="shared" si="67"/>
        <v/>
      </c>
      <c r="Q381" s="19" t="str">
        <f t="shared" si="68"/>
        <v/>
      </c>
      <c r="R381" s="19" t="str">
        <f t="shared" si="69"/>
        <v/>
      </c>
      <c r="S381" s="19" t="str">
        <f t="shared" si="70"/>
        <v/>
      </c>
      <c r="T381" s="19" t="str">
        <f t="shared" si="71"/>
        <v/>
      </c>
      <c r="U381" s="19" t="str">
        <f t="shared" si="72"/>
        <v/>
      </c>
      <c r="V381" s="19" t="str">
        <f t="shared" si="73"/>
        <v/>
      </c>
      <c r="W381" s="19" t="str">
        <f t="shared" si="74"/>
        <v/>
      </c>
      <c r="X381" s="17"/>
      <c r="Y381" s="23"/>
      <c r="Z381" s="23"/>
      <c r="AA381" s="26"/>
      <c r="AB381" s="24" t="str">
        <f>IF(B381="","",IF(OR(J381="Owner Funding",J381="Drawings",J381="Transfer",J381="Private"),IF(E381="","OK",IF(COUNTIF('01_Setup'!$B$23:$B$32,E381)=1,"OK","Unknown property")),IF(COUNTIF('01_Setup'!$B$23:$B$32,E381)=1,"OK","Unknown property")))</f>
        <v/>
      </c>
      <c r="AC381" s="24" t="str">
        <f t="shared" si="75"/>
        <v/>
      </c>
      <c r="AD381" s="24" t="str">
        <f t="shared" si="76"/>
        <v/>
      </c>
      <c r="AE381" s="24" t="str">
        <f t="shared" si="77"/>
        <v/>
      </c>
    </row>
    <row r="382" spans="1:31">
      <c r="A382" s="20" t="str">
        <f t="shared" si="65"/>
        <v/>
      </c>
      <c r="B382" s="21"/>
      <c r="C382" s="20" t="str">
        <f>IF(B382="","",IF(AND(B382&gt;='01_Setup'!$B$7,B382&lt;='01_Setup'!$B$8),'01_Setup'!$B$6,"Outside selected year"))</f>
        <v/>
      </c>
      <c r="D382" s="20" t="str">
        <f>IF(B382="","",IF(B382&lt;'01_Setup'!$B$7,"",IF(B382&lt;=DATE('01_Setup'!$B$5,7,5),"Q1",IF(B382&lt;=DATE('01_Setup'!$B$5,10,5),"Q2",IF(B382&lt;=DATE('01_Setup'!$B$5+1,1,5),"Q3",IF(B382&lt;='01_Setup'!$B$8,"Q4",""))))))</f>
        <v/>
      </c>
      <c r="E382" s="22"/>
      <c r="F382" s="25"/>
      <c r="G382" s="25"/>
      <c r="H382" s="22"/>
      <c r="I382" s="22"/>
      <c r="J382" s="22"/>
      <c r="K382" s="22"/>
      <c r="L382" s="22"/>
      <c r="M382" s="17"/>
      <c r="N382" s="18"/>
      <c r="O382" s="19" t="str">
        <f t="shared" si="66"/>
        <v/>
      </c>
      <c r="P382" s="19" t="str">
        <f t="shared" si="67"/>
        <v/>
      </c>
      <c r="Q382" s="19" t="str">
        <f t="shared" si="68"/>
        <v/>
      </c>
      <c r="R382" s="19" t="str">
        <f t="shared" si="69"/>
        <v/>
      </c>
      <c r="S382" s="19" t="str">
        <f t="shared" si="70"/>
        <v/>
      </c>
      <c r="T382" s="19" t="str">
        <f t="shared" si="71"/>
        <v/>
      </c>
      <c r="U382" s="19" t="str">
        <f t="shared" si="72"/>
        <v/>
      </c>
      <c r="V382" s="19" t="str">
        <f t="shared" si="73"/>
        <v/>
      </c>
      <c r="W382" s="19" t="str">
        <f t="shared" si="74"/>
        <v/>
      </c>
      <c r="X382" s="17"/>
      <c r="Y382" s="23"/>
      <c r="Z382" s="23"/>
      <c r="AA382" s="26"/>
      <c r="AB382" s="24" t="str">
        <f>IF(B382="","",IF(OR(J382="Owner Funding",J382="Drawings",J382="Transfer",J382="Private"),IF(E382="","OK",IF(COUNTIF('01_Setup'!$B$23:$B$32,E382)=1,"OK","Unknown property")),IF(COUNTIF('01_Setup'!$B$23:$B$32,E382)=1,"OK","Unknown property")))</f>
        <v/>
      </c>
      <c r="AC382" s="24" t="str">
        <f t="shared" si="75"/>
        <v/>
      </c>
      <c r="AD382" s="24" t="str">
        <f t="shared" si="76"/>
        <v/>
      </c>
      <c r="AE382" s="24" t="str">
        <f t="shared" si="77"/>
        <v/>
      </c>
    </row>
    <row r="383" spans="1:31">
      <c r="A383" s="20" t="str">
        <f t="shared" si="65"/>
        <v/>
      </c>
      <c r="B383" s="21"/>
      <c r="C383" s="20" t="str">
        <f>IF(B383="","",IF(AND(B383&gt;='01_Setup'!$B$7,B383&lt;='01_Setup'!$B$8),'01_Setup'!$B$6,"Outside selected year"))</f>
        <v/>
      </c>
      <c r="D383" s="20" t="str">
        <f>IF(B383="","",IF(B383&lt;'01_Setup'!$B$7,"",IF(B383&lt;=DATE('01_Setup'!$B$5,7,5),"Q1",IF(B383&lt;=DATE('01_Setup'!$B$5,10,5),"Q2",IF(B383&lt;=DATE('01_Setup'!$B$5+1,1,5),"Q3",IF(B383&lt;='01_Setup'!$B$8,"Q4",""))))))</f>
        <v/>
      </c>
      <c r="E383" s="22"/>
      <c r="F383" s="25"/>
      <c r="G383" s="25"/>
      <c r="H383" s="22"/>
      <c r="I383" s="22"/>
      <c r="J383" s="22"/>
      <c r="K383" s="22"/>
      <c r="L383" s="22"/>
      <c r="M383" s="17"/>
      <c r="N383" s="18"/>
      <c r="O383" s="19" t="str">
        <f t="shared" si="66"/>
        <v/>
      </c>
      <c r="P383" s="19" t="str">
        <f t="shared" si="67"/>
        <v/>
      </c>
      <c r="Q383" s="19" t="str">
        <f t="shared" si="68"/>
        <v/>
      </c>
      <c r="R383" s="19" t="str">
        <f t="shared" si="69"/>
        <v/>
      </c>
      <c r="S383" s="19" t="str">
        <f t="shared" si="70"/>
        <v/>
      </c>
      <c r="T383" s="19" t="str">
        <f t="shared" si="71"/>
        <v/>
      </c>
      <c r="U383" s="19" t="str">
        <f t="shared" si="72"/>
        <v/>
      </c>
      <c r="V383" s="19" t="str">
        <f t="shared" si="73"/>
        <v/>
      </c>
      <c r="W383" s="19" t="str">
        <f t="shared" si="74"/>
        <v/>
      </c>
      <c r="X383" s="17"/>
      <c r="Y383" s="23"/>
      <c r="Z383" s="23"/>
      <c r="AA383" s="26"/>
      <c r="AB383" s="24" t="str">
        <f>IF(B383="","",IF(OR(J383="Owner Funding",J383="Drawings",J383="Transfer",J383="Private"),IF(E383="","OK",IF(COUNTIF('01_Setup'!$B$23:$B$32,E383)=1,"OK","Unknown property")),IF(COUNTIF('01_Setup'!$B$23:$B$32,E383)=1,"OK","Unknown property")))</f>
        <v/>
      </c>
      <c r="AC383" s="24" t="str">
        <f t="shared" si="75"/>
        <v/>
      </c>
      <c r="AD383" s="24" t="str">
        <f t="shared" si="76"/>
        <v/>
      </c>
      <c r="AE383" s="24" t="str">
        <f t="shared" si="77"/>
        <v/>
      </c>
    </row>
    <row r="384" spans="1:31">
      <c r="A384" s="20" t="str">
        <f t="shared" si="65"/>
        <v/>
      </c>
      <c r="B384" s="21"/>
      <c r="C384" s="20" t="str">
        <f>IF(B384="","",IF(AND(B384&gt;='01_Setup'!$B$7,B384&lt;='01_Setup'!$B$8),'01_Setup'!$B$6,"Outside selected year"))</f>
        <v/>
      </c>
      <c r="D384" s="20" t="str">
        <f>IF(B384="","",IF(B384&lt;'01_Setup'!$B$7,"",IF(B384&lt;=DATE('01_Setup'!$B$5,7,5),"Q1",IF(B384&lt;=DATE('01_Setup'!$B$5,10,5),"Q2",IF(B384&lt;=DATE('01_Setup'!$B$5+1,1,5),"Q3",IF(B384&lt;='01_Setup'!$B$8,"Q4",""))))))</f>
        <v/>
      </c>
      <c r="E384" s="22"/>
      <c r="F384" s="25"/>
      <c r="G384" s="25"/>
      <c r="H384" s="22"/>
      <c r="I384" s="22"/>
      <c r="J384" s="22"/>
      <c r="K384" s="22"/>
      <c r="L384" s="22"/>
      <c r="M384" s="17"/>
      <c r="N384" s="18"/>
      <c r="O384" s="19" t="str">
        <f t="shared" si="66"/>
        <v/>
      </c>
      <c r="P384" s="19" t="str">
        <f t="shared" si="67"/>
        <v/>
      </c>
      <c r="Q384" s="19" t="str">
        <f t="shared" si="68"/>
        <v/>
      </c>
      <c r="R384" s="19" t="str">
        <f t="shared" si="69"/>
        <v/>
      </c>
      <c r="S384" s="19" t="str">
        <f t="shared" si="70"/>
        <v/>
      </c>
      <c r="T384" s="19" t="str">
        <f t="shared" si="71"/>
        <v/>
      </c>
      <c r="U384" s="19" t="str">
        <f t="shared" si="72"/>
        <v/>
      </c>
      <c r="V384" s="19" t="str">
        <f t="shared" si="73"/>
        <v/>
      </c>
      <c r="W384" s="19" t="str">
        <f t="shared" si="74"/>
        <v/>
      </c>
      <c r="X384" s="17"/>
      <c r="Y384" s="23"/>
      <c r="Z384" s="23"/>
      <c r="AA384" s="26"/>
      <c r="AB384" s="24" t="str">
        <f>IF(B384="","",IF(OR(J384="Owner Funding",J384="Drawings",J384="Transfer",J384="Private"),IF(E384="","OK",IF(COUNTIF('01_Setup'!$B$23:$B$32,E384)=1,"OK","Unknown property")),IF(COUNTIF('01_Setup'!$B$23:$B$32,E384)=1,"OK","Unknown property")))</f>
        <v/>
      </c>
      <c r="AC384" s="24" t="str">
        <f t="shared" si="75"/>
        <v/>
      </c>
      <c r="AD384" s="24" t="str">
        <f t="shared" si="76"/>
        <v/>
      </c>
      <c r="AE384" s="24" t="str">
        <f t="shared" si="77"/>
        <v/>
      </c>
    </row>
    <row r="385" spans="1:31">
      <c r="A385" s="20" t="str">
        <f t="shared" si="65"/>
        <v/>
      </c>
      <c r="B385" s="21"/>
      <c r="C385" s="20" t="str">
        <f>IF(B385="","",IF(AND(B385&gt;='01_Setup'!$B$7,B385&lt;='01_Setup'!$B$8),'01_Setup'!$B$6,"Outside selected year"))</f>
        <v/>
      </c>
      <c r="D385" s="20" t="str">
        <f>IF(B385="","",IF(B385&lt;'01_Setup'!$B$7,"",IF(B385&lt;=DATE('01_Setup'!$B$5,7,5),"Q1",IF(B385&lt;=DATE('01_Setup'!$B$5,10,5),"Q2",IF(B385&lt;=DATE('01_Setup'!$B$5+1,1,5),"Q3",IF(B385&lt;='01_Setup'!$B$8,"Q4",""))))))</f>
        <v/>
      </c>
      <c r="E385" s="22"/>
      <c r="F385" s="25"/>
      <c r="G385" s="25"/>
      <c r="H385" s="22"/>
      <c r="I385" s="22"/>
      <c r="J385" s="22"/>
      <c r="K385" s="22"/>
      <c r="L385" s="22"/>
      <c r="M385" s="17"/>
      <c r="N385" s="18"/>
      <c r="O385" s="19" t="str">
        <f t="shared" si="66"/>
        <v/>
      </c>
      <c r="P385" s="19" t="str">
        <f t="shared" si="67"/>
        <v/>
      </c>
      <c r="Q385" s="19" t="str">
        <f t="shared" si="68"/>
        <v/>
      </c>
      <c r="R385" s="19" t="str">
        <f t="shared" si="69"/>
        <v/>
      </c>
      <c r="S385" s="19" t="str">
        <f t="shared" si="70"/>
        <v/>
      </c>
      <c r="T385" s="19" t="str">
        <f t="shared" si="71"/>
        <v/>
      </c>
      <c r="U385" s="19" t="str">
        <f t="shared" si="72"/>
        <v/>
      </c>
      <c r="V385" s="19" t="str">
        <f t="shared" si="73"/>
        <v/>
      </c>
      <c r="W385" s="19" t="str">
        <f t="shared" si="74"/>
        <v/>
      </c>
      <c r="X385" s="17"/>
      <c r="Y385" s="23"/>
      <c r="Z385" s="23"/>
      <c r="AA385" s="26"/>
      <c r="AB385" s="24" t="str">
        <f>IF(B385="","",IF(OR(J385="Owner Funding",J385="Drawings",J385="Transfer",J385="Private"),IF(E385="","OK",IF(COUNTIF('01_Setup'!$B$23:$B$32,E385)=1,"OK","Unknown property")),IF(COUNTIF('01_Setup'!$B$23:$B$32,E385)=1,"OK","Unknown property")))</f>
        <v/>
      </c>
      <c r="AC385" s="24" t="str">
        <f t="shared" si="75"/>
        <v/>
      </c>
      <c r="AD385" s="24" t="str">
        <f t="shared" si="76"/>
        <v/>
      </c>
      <c r="AE385" s="24" t="str">
        <f t="shared" si="77"/>
        <v/>
      </c>
    </row>
    <row r="386" spans="1:31">
      <c r="A386" s="20" t="str">
        <f t="shared" si="65"/>
        <v/>
      </c>
      <c r="B386" s="21"/>
      <c r="C386" s="20" t="str">
        <f>IF(B386="","",IF(AND(B386&gt;='01_Setup'!$B$7,B386&lt;='01_Setup'!$B$8),'01_Setup'!$B$6,"Outside selected year"))</f>
        <v/>
      </c>
      <c r="D386" s="20" t="str">
        <f>IF(B386="","",IF(B386&lt;'01_Setup'!$B$7,"",IF(B386&lt;=DATE('01_Setup'!$B$5,7,5),"Q1",IF(B386&lt;=DATE('01_Setup'!$B$5,10,5),"Q2",IF(B386&lt;=DATE('01_Setup'!$B$5+1,1,5),"Q3",IF(B386&lt;='01_Setup'!$B$8,"Q4",""))))))</f>
        <v/>
      </c>
      <c r="E386" s="22"/>
      <c r="F386" s="25"/>
      <c r="G386" s="25"/>
      <c r="H386" s="22"/>
      <c r="I386" s="22"/>
      <c r="J386" s="22"/>
      <c r="K386" s="22"/>
      <c r="L386" s="22"/>
      <c r="M386" s="17"/>
      <c r="N386" s="18"/>
      <c r="O386" s="19" t="str">
        <f t="shared" si="66"/>
        <v/>
      </c>
      <c r="P386" s="19" t="str">
        <f t="shared" si="67"/>
        <v/>
      </c>
      <c r="Q386" s="19" t="str">
        <f t="shared" si="68"/>
        <v/>
      </c>
      <c r="R386" s="19" t="str">
        <f t="shared" si="69"/>
        <v/>
      </c>
      <c r="S386" s="19" t="str">
        <f t="shared" si="70"/>
        <v/>
      </c>
      <c r="T386" s="19" t="str">
        <f t="shared" si="71"/>
        <v/>
      </c>
      <c r="U386" s="19" t="str">
        <f t="shared" si="72"/>
        <v/>
      </c>
      <c r="V386" s="19" t="str">
        <f t="shared" si="73"/>
        <v/>
      </c>
      <c r="W386" s="19" t="str">
        <f t="shared" si="74"/>
        <v/>
      </c>
      <c r="X386" s="17"/>
      <c r="Y386" s="23"/>
      <c r="Z386" s="23"/>
      <c r="AA386" s="26"/>
      <c r="AB386" s="24" t="str">
        <f>IF(B386="","",IF(OR(J386="Owner Funding",J386="Drawings",J386="Transfer",J386="Private"),IF(E386="","OK",IF(COUNTIF('01_Setup'!$B$23:$B$32,E386)=1,"OK","Unknown property")),IF(COUNTIF('01_Setup'!$B$23:$B$32,E386)=1,"OK","Unknown property")))</f>
        <v/>
      </c>
      <c r="AC386" s="24" t="str">
        <f t="shared" si="75"/>
        <v/>
      </c>
      <c r="AD386" s="24" t="str">
        <f t="shared" si="76"/>
        <v/>
      </c>
      <c r="AE386" s="24" t="str">
        <f t="shared" si="77"/>
        <v/>
      </c>
    </row>
    <row r="387" spans="1:31">
      <c r="A387" s="20" t="str">
        <f t="shared" si="65"/>
        <v/>
      </c>
      <c r="B387" s="21"/>
      <c r="C387" s="20" t="str">
        <f>IF(B387="","",IF(AND(B387&gt;='01_Setup'!$B$7,B387&lt;='01_Setup'!$B$8),'01_Setup'!$B$6,"Outside selected year"))</f>
        <v/>
      </c>
      <c r="D387" s="20" t="str">
        <f>IF(B387="","",IF(B387&lt;'01_Setup'!$B$7,"",IF(B387&lt;=DATE('01_Setup'!$B$5,7,5),"Q1",IF(B387&lt;=DATE('01_Setup'!$B$5,10,5),"Q2",IF(B387&lt;=DATE('01_Setup'!$B$5+1,1,5),"Q3",IF(B387&lt;='01_Setup'!$B$8,"Q4",""))))))</f>
        <v/>
      </c>
      <c r="E387" s="22"/>
      <c r="F387" s="25"/>
      <c r="G387" s="25"/>
      <c r="H387" s="22"/>
      <c r="I387" s="22"/>
      <c r="J387" s="22"/>
      <c r="K387" s="22"/>
      <c r="L387" s="22"/>
      <c r="M387" s="17"/>
      <c r="N387" s="18"/>
      <c r="O387" s="19" t="str">
        <f t="shared" si="66"/>
        <v/>
      </c>
      <c r="P387" s="19" t="str">
        <f t="shared" si="67"/>
        <v/>
      </c>
      <c r="Q387" s="19" t="str">
        <f t="shared" si="68"/>
        <v/>
      </c>
      <c r="R387" s="19" t="str">
        <f t="shared" si="69"/>
        <v/>
      </c>
      <c r="S387" s="19" t="str">
        <f t="shared" si="70"/>
        <v/>
      </c>
      <c r="T387" s="19" t="str">
        <f t="shared" si="71"/>
        <v/>
      </c>
      <c r="U387" s="19" t="str">
        <f t="shared" si="72"/>
        <v/>
      </c>
      <c r="V387" s="19" t="str">
        <f t="shared" si="73"/>
        <v/>
      </c>
      <c r="W387" s="19" t="str">
        <f t="shared" si="74"/>
        <v/>
      </c>
      <c r="X387" s="17"/>
      <c r="Y387" s="23"/>
      <c r="Z387" s="23"/>
      <c r="AA387" s="26"/>
      <c r="AB387" s="24" t="str">
        <f>IF(B387="","",IF(OR(J387="Owner Funding",J387="Drawings",J387="Transfer",J387="Private"),IF(E387="","OK",IF(COUNTIF('01_Setup'!$B$23:$B$32,E387)=1,"OK","Unknown property")),IF(COUNTIF('01_Setup'!$B$23:$B$32,E387)=1,"OK","Unknown property")))</f>
        <v/>
      </c>
      <c r="AC387" s="24" t="str">
        <f t="shared" si="75"/>
        <v/>
      </c>
      <c r="AD387" s="24" t="str">
        <f t="shared" si="76"/>
        <v/>
      </c>
      <c r="AE387" s="24" t="str">
        <f t="shared" si="77"/>
        <v/>
      </c>
    </row>
    <row r="388" spans="1:31">
      <c r="A388" s="20" t="str">
        <f t="shared" si="65"/>
        <v/>
      </c>
      <c r="B388" s="21"/>
      <c r="C388" s="20" t="str">
        <f>IF(B388="","",IF(AND(B388&gt;='01_Setup'!$B$7,B388&lt;='01_Setup'!$B$8),'01_Setup'!$B$6,"Outside selected year"))</f>
        <v/>
      </c>
      <c r="D388" s="20" t="str">
        <f>IF(B388="","",IF(B388&lt;'01_Setup'!$B$7,"",IF(B388&lt;=DATE('01_Setup'!$B$5,7,5),"Q1",IF(B388&lt;=DATE('01_Setup'!$B$5,10,5),"Q2",IF(B388&lt;=DATE('01_Setup'!$B$5+1,1,5),"Q3",IF(B388&lt;='01_Setup'!$B$8,"Q4",""))))))</f>
        <v/>
      </c>
      <c r="E388" s="22"/>
      <c r="F388" s="25"/>
      <c r="G388" s="25"/>
      <c r="H388" s="22"/>
      <c r="I388" s="22"/>
      <c r="J388" s="22"/>
      <c r="K388" s="22"/>
      <c r="L388" s="22"/>
      <c r="M388" s="17"/>
      <c r="N388" s="18"/>
      <c r="O388" s="19" t="str">
        <f t="shared" si="66"/>
        <v/>
      </c>
      <c r="P388" s="19" t="str">
        <f t="shared" si="67"/>
        <v/>
      </c>
      <c r="Q388" s="19" t="str">
        <f t="shared" si="68"/>
        <v/>
      </c>
      <c r="R388" s="19" t="str">
        <f t="shared" si="69"/>
        <v/>
      </c>
      <c r="S388" s="19" t="str">
        <f t="shared" si="70"/>
        <v/>
      </c>
      <c r="T388" s="19" t="str">
        <f t="shared" si="71"/>
        <v/>
      </c>
      <c r="U388" s="19" t="str">
        <f t="shared" si="72"/>
        <v/>
      </c>
      <c r="V388" s="19" t="str">
        <f t="shared" si="73"/>
        <v/>
      </c>
      <c r="W388" s="19" t="str">
        <f t="shared" si="74"/>
        <v/>
      </c>
      <c r="X388" s="17"/>
      <c r="Y388" s="23"/>
      <c r="Z388" s="23"/>
      <c r="AA388" s="26"/>
      <c r="AB388" s="24" t="str">
        <f>IF(B388="","",IF(OR(J388="Owner Funding",J388="Drawings",J388="Transfer",J388="Private"),IF(E388="","OK",IF(COUNTIF('01_Setup'!$B$23:$B$32,E388)=1,"OK","Unknown property")),IF(COUNTIF('01_Setup'!$B$23:$B$32,E388)=1,"OK","Unknown property")))</f>
        <v/>
      </c>
      <c r="AC388" s="24" t="str">
        <f t="shared" si="75"/>
        <v/>
      </c>
      <c r="AD388" s="24" t="str">
        <f t="shared" si="76"/>
        <v/>
      </c>
      <c r="AE388" s="24" t="str">
        <f t="shared" si="77"/>
        <v/>
      </c>
    </row>
    <row r="389" spans="1:31">
      <c r="A389" s="20" t="str">
        <f t="shared" si="65"/>
        <v/>
      </c>
      <c r="B389" s="21"/>
      <c r="C389" s="20" t="str">
        <f>IF(B389="","",IF(AND(B389&gt;='01_Setup'!$B$7,B389&lt;='01_Setup'!$B$8),'01_Setup'!$B$6,"Outside selected year"))</f>
        <v/>
      </c>
      <c r="D389" s="20" t="str">
        <f>IF(B389="","",IF(B389&lt;'01_Setup'!$B$7,"",IF(B389&lt;=DATE('01_Setup'!$B$5,7,5),"Q1",IF(B389&lt;=DATE('01_Setup'!$B$5,10,5),"Q2",IF(B389&lt;=DATE('01_Setup'!$B$5+1,1,5),"Q3",IF(B389&lt;='01_Setup'!$B$8,"Q4",""))))))</f>
        <v/>
      </c>
      <c r="E389" s="22"/>
      <c r="F389" s="25"/>
      <c r="G389" s="25"/>
      <c r="H389" s="22"/>
      <c r="I389" s="22"/>
      <c r="J389" s="22"/>
      <c r="K389" s="22"/>
      <c r="L389" s="22"/>
      <c r="M389" s="17"/>
      <c r="N389" s="18"/>
      <c r="O389" s="19" t="str">
        <f t="shared" si="66"/>
        <v/>
      </c>
      <c r="P389" s="19" t="str">
        <f t="shared" si="67"/>
        <v/>
      </c>
      <c r="Q389" s="19" t="str">
        <f t="shared" si="68"/>
        <v/>
      </c>
      <c r="R389" s="19" t="str">
        <f t="shared" si="69"/>
        <v/>
      </c>
      <c r="S389" s="19" t="str">
        <f t="shared" si="70"/>
        <v/>
      </c>
      <c r="T389" s="19" t="str">
        <f t="shared" si="71"/>
        <v/>
      </c>
      <c r="U389" s="19" t="str">
        <f t="shared" si="72"/>
        <v/>
      </c>
      <c r="V389" s="19" t="str">
        <f t="shared" si="73"/>
        <v/>
      </c>
      <c r="W389" s="19" t="str">
        <f t="shared" si="74"/>
        <v/>
      </c>
      <c r="X389" s="17"/>
      <c r="Y389" s="23"/>
      <c r="Z389" s="23"/>
      <c r="AA389" s="26"/>
      <c r="AB389" s="24" t="str">
        <f>IF(B389="","",IF(OR(J389="Owner Funding",J389="Drawings",J389="Transfer",J389="Private"),IF(E389="","OK",IF(COUNTIF('01_Setup'!$B$23:$B$32,E389)=1,"OK","Unknown property")),IF(COUNTIF('01_Setup'!$B$23:$B$32,E389)=1,"OK","Unknown property")))</f>
        <v/>
      </c>
      <c r="AC389" s="24" t="str">
        <f t="shared" si="75"/>
        <v/>
      </c>
      <c r="AD389" s="24" t="str">
        <f t="shared" si="76"/>
        <v/>
      </c>
      <c r="AE389" s="24" t="str">
        <f t="shared" si="77"/>
        <v/>
      </c>
    </row>
    <row r="390" spans="1:31">
      <c r="A390" s="20" t="str">
        <f t="shared" si="65"/>
        <v/>
      </c>
      <c r="B390" s="21"/>
      <c r="C390" s="20" t="str">
        <f>IF(B390="","",IF(AND(B390&gt;='01_Setup'!$B$7,B390&lt;='01_Setup'!$B$8),'01_Setup'!$B$6,"Outside selected year"))</f>
        <v/>
      </c>
      <c r="D390" s="20" t="str">
        <f>IF(B390="","",IF(B390&lt;'01_Setup'!$B$7,"",IF(B390&lt;=DATE('01_Setup'!$B$5,7,5),"Q1",IF(B390&lt;=DATE('01_Setup'!$B$5,10,5),"Q2",IF(B390&lt;=DATE('01_Setup'!$B$5+1,1,5),"Q3",IF(B390&lt;='01_Setup'!$B$8,"Q4",""))))))</f>
        <v/>
      </c>
      <c r="E390" s="22"/>
      <c r="F390" s="25"/>
      <c r="G390" s="25"/>
      <c r="H390" s="22"/>
      <c r="I390" s="22"/>
      <c r="J390" s="22"/>
      <c r="K390" s="22"/>
      <c r="L390" s="22"/>
      <c r="M390" s="17"/>
      <c r="N390" s="18"/>
      <c r="O390" s="19" t="str">
        <f t="shared" si="66"/>
        <v/>
      </c>
      <c r="P390" s="19" t="str">
        <f t="shared" si="67"/>
        <v/>
      </c>
      <c r="Q390" s="19" t="str">
        <f t="shared" si="68"/>
        <v/>
      </c>
      <c r="R390" s="19" t="str">
        <f t="shared" si="69"/>
        <v/>
      </c>
      <c r="S390" s="19" t="str">
        <f t="shared" si="70"/>
        <v/>
      </c>
      <c r="T390" s="19" t="str">
        <f t="shared" si="71"/>
        <v/>
      </c>
      <c r="U390" s="19" t="str">
        <f t="shared" si="72"/>
        <v/>
      </c>
      <c r="V390" s="19" t="str">
        <f t="shared" si="73"/>
        <v/>
      </c>
      <c r="W390" s="19" t="str">
        <f t="shared" si="74"/>
        <v/>
      </c>
      <c r="X390" s="17"/>
      <c r="Y390" s="23"/>
      <c r="Z390" s="23"/>
      <c r="AA390" s="26"/>
      <c r="AB390" s="24" t="str">
        <f>IF(B390="","",IF(OR(J390="Owner Funding",J390="Drawings",J390="Transfer",J390="Private"),IF(E390="","OK",IF(COUNTIF('01_Setup'!$B$23:$B$32,E390)=1,"OK","Unknown property")),IF(COUNTIF('01_Setup'!$B$23:$B$32,E390)=1,"OK","Unknown property")))</f>
        <v/>
      </c>
      <c r="AC390" s="24" t="str">
        <f t="shared" si="75"/>
        <v/>
      </c>
      <c r="AD390" s="24" t="str">
        <f t="shared" si="76"/>
        <v/>
      </c>
      <c r="AE390" s="24" t="str">
        <f t="shared" si="77"/>
        <v/>
      </c>
    </row>
    <row r="391" spans="1:31">
      <c r="A391" s="20" t="str">
        <f t="shared" ref="A391:A454" si="78">IF(B391="","",TEXT(B391,"yyyymmdd")&amp;"-"&amp;TEXT(ROW()-6,"0000"))</f>
        <v/>
      </c>
      <c r="B391" s="21"/>
      <c r="C391" s="20" t="str">
        <f>IF(B391="","",IF(AND(B391&gt;='01_Setup'!$B$7,B391&lt;='01_Setup'!$B$8),'01_Setup'!$B$6,"Outside selected year"))</f>
        <v/>
      </c>
      <c r="D391" s="20" t="str">
        <f>IF(B391="","",IF(B391&lt;'01_Setup'!$B$7,"",IF(B391&lt;=DATE('01_Setup'!$B$5,7,5),"Q1",IF(B391&lt;=DATE('01_Setup'!$B$5,10,5),"Q2",IF(B391&lt;=DATE('01_Setup'!$B$5+1,1,5),"Q3",IF(B391&lt;='01_Setup'!$B$8,"Q4",""))))))</f>
        <v/>
      </c>
      <c r="E391" s="22"/>
      <c r="F391" s="25"/>
      <c r="G391" s="25"/>
      <c r="H391" s="22"/>
      <c r="I391" s="22"/>
      <c r="J391" s="22"/>
      <c r="K391" s="22"/>
      <c r="L391" s="22"/>
      <c r="M391" s="17"/>
      <c r="N391" s="18"/>
      <c r="O391" s="19" t="str">
        <f t="shared" ref="O391:O454" si="79">IF(B391="","",IF(J391="Income",M391,0))</f>
        <v/>
      </c>
      <c r="P391" s="19" t="str">
        <f t="shared" ref="P391:P454" si="80">IF(B391="","",IF(J391="Expense",M391*N391,0))</f>
        <v/>
      </c>
      <c r="Q391" s="19" t="str">
        <f t="shared" ref="Q391:Q454" si="81">IF(B391="","",IF(J391="Expense",M391*(1-N391),IF(J391="Private",M391,0)))</f>
        <v/>
      </c>
      <c r="R391" s="19" t="str">
        <f t="shared" ref="R391:R454" si="82">IF(B391="","",IF(J391="Finance Cost",M391,0))</f>
        <v/>
      </c>
      <c r="S391" s="19" t="str">
        <f t="shared" ref="S391:S454" si="83">IF(B391="","",IF(J391="Capital",M391,0))</f>
        <v/>
      </c>
      <c r="T391" s="19" t="str">
        <f t="shared" ref="T391:T454" si="84">IF(B391="","",IF(J391="Mortgage Principal",M391,0))</f>
        <v/>
      </c>
      <c r="U391" s="19" t="str">
        <f t="shared" ref="U391:U454" si="85">IF(B391="","",IF(J391="Deposit",M391,0))</f>
        <v/>
      </c>
      <c r="V391" s="19" t="str">
        <f t="shared" ref="V391:V454" si="86">IF(B391="","",IF(OR(J391="Owner Funding",J391="Drawings"),M391,0))</f>
        <v/>
      </c>
      <c r="W391" s="19" t="str">
        <f t="shared" ref="W391:W454" si="87">IF(B391="","",IF(J391="Transfer",M391,0))</f>
        <v/>
      </c>
      <c r="X391" s="17"/>
      <c r="Y391" s="23"/>
      <c r="Z391" s="23"/>
      <c r="AA391" s="26"/>
      <c r="AB391" s="24" t="str">
        <f>IF(B391="","",IF(OR(J391="Owner Funding",J391="Drawings",J391="Transfer",J391="Private"),IF(E391="","OK",IF(COUNTIF('01_Setup'!$B$23:$B$32,E391)=1,"OK","Unknown property")),IF(COUNTIF('01_Setup'!$B$23:$B$32,E391)=1,"OK","Unknown property")))</f>
        <v/>
      </c>
      <c r="AC391" s="24" t="str">
        <f t="shared" ref="AC391:AC454" si="88">IF(B391="","",IF(H391="","Missing document ref","OK"))</f>
        <v/>
      </c>
      <c r="AD391" s="24" t="str">
        <f t="shared" ref="AD391:AD454" si="89">IF(B391="","",IF(COUNTIFS($B$7:$B$756,B391,$E$7:$E$756,E391,$F$7:$F$756,F391,$M$7:$M$756,M391)&gt;1,"Possible duplicate","OK"))</f>
        <v/>
      </c>
      <c r="AE391" s="24" t="str">
        <f t="shared" ref="AE391:AE454" si="90">IF(B391="","",IF(AND(AB391="OK",AC391="OK",AD391="OK",Y391="Yes",Z391="Reviewed"),"Ready","Review"))</f>
        <v/>
      </c>
    </row>
    <row r="392" spans="1:31">
      <c r="A392" s="20" t="str">
        <f t="shared" si="78"/>
        <v/>
      </c>
      <c r="B392" s="21"/>
      <c r="C392" s="20" t="str">
        <f>IF(B392="","",IF(AND(B392&gt;='01_Setup'!$B$7,B392&lt;='01_Setup'!$B$8),'01_Setup'!$B$6,"Outside selected year"))</f>
        <v/>
      </c>
      <c r="D392" s="20" t="str">
        <f>IF(B392="","",IF(B392&lt;'01_Setup'!$B$7,"",IF(B392&lt;=DATE('01_Setup'!$B$5,7,5),"Q1",IF(B392&lt;=DATE('01_Setup'!$B$5,10,5),"Q2",IF(B392&lt;=DATE('01_Setup'!$B$5+1,1,5),"Q3",IF(B392&lt;='01_Setup'!$B$8,"Q4",""))))))</f>
        <v/>
      </c>
      <c r="E392" s="22"/>
      <c r="F392" s="25"/>
      <c r="G392" s="25"/>
      <c r="H392" s="22"/>
      <c r="I392" s="22"/>
      <c r="J392" s="22"/>
      <c r="K392" s="22"/>
      <c r="L392" s="22"/>
      <c r="M392" s="17"/>
      <c r="N392" s="18"/>
      <c r="O392" s="19" t="str">
        <f t="shared" si="79"/>
        <v/>
      </c>
      <c r="P392" s="19" t="str">
        <f t="shared" si="80"/>
        <v/>
      </c>
      <c r="Q392" s="19" t="str">
        <f t="shared" si="81"/>
        <v/>
      </c>
      <c r="R392" s="19" t="str">
        <f t="shared" si="82"/>
        <v/>
      </c>
      <c r="S392" s="19" t="str">
        <f t="shared" si="83"/>
        <v/>
      </c>
      <c r="T392" s="19" t="str">
        <f t="shared" si="84"/>
        <v/>
      </c>
      <c r="U392" s="19" t="str">
        <f t="shared" si="85"/>
        <v/>
      </c>
      <c r="V392" s="19" t="str">
        <f t="shared" si="86"/>
        <v/>
      </c>
      <c r="W392" s="19" t="str">
        <f t="shared" si="87"/>
        <v/>
      </c>
      <c r="X392" s="17"/>
      <c r="Y392" s="23"/>
      <c r="Z392" s="23"/>
      <c r="AA392" s="26"/>
      <c r="AB392" s="24" t="str">
        <f>IF(B392="","",IF(OR(J392="Owner Funding",J392="Drawings",J392="Transfer",J392="Private"),IF(E392="","OK",IF(COUNTIF('01_Setup'!$B$23:$B$32,E392)=1,"OK","Unknown property")),IF(COUNTIF('01_Setup'!$B$23:$B$32,E392)=1,"OK","Unknown property")))</f>
        <v/>
      </c>
      <c r="AC392" s="24" t="str">
        <f t="shared" si="88"/>
        <v/>
      </c>
      <c r="AD392" s="24" t="str">
        <f t="shared" si="89"/>
        <v/>
      </c>
      <c r="AE392" s="24" t="str">
        <f t="shared" si="90"/>
        <v/>
      </c>
    </row>
    <row r="393" spans="1:31">
      <c r="A393" s="20" t="str">
        <f t="shared" si="78"/>
        <v/>
      </c>
      <c r="B393" s="21"/>
      <c r="C393" s="20" t="str">
        <f>IF(B393="","",IF(AND(B393&gt;='01_Setup'!$B$7,B393&lt;='01_Setup'!$B$8),'01_Setup'!$B$6,"Outside selected year"))</f>
        <v/>
      </c>
      <c r="D393" s="20" t="str">
        <f>IF(B393="","",IF(B393&lt;'01_Setup'!$B$7,"",IF(B393&lt;=DATE('01_Setup'!$B$5,7,5),"Q1",IF(B393&lt;=DATE('01_Setup'!$B$5,10,5),"Q2",IF(B393&lt;=DATE('01_Setup'!$B$5+1,1,5),"Q3",IF(B393&lt;='01_Setup'!$B$8,"Q4",""))))))</f>
        <v/>
      </c>
      <c r="E393" s="22"/>
      <c r="F393" s="25"/>
      <c r="G393" s="25"/>
      <c r="H393" s="22"/>
      <c r="I393" s="22"/>
      <c r="J393" s="22"/>
      <c r="K393" s="22"/>
      <c r="L393" s="22"/>
      <c r="M393" s="17"/>
      <c r="N393" s="18"/>
      <c r="O393" s="19" t="str">
        <f t="shared" si="79"/>
        <v/>
      </c>
      <c r="P393" s="19" t="str">
        <f t="shared" si="80"/>
        <v/>
      </c>
      <c r="Q393" s="19" t="str">
        <f t="shared" si="81"/>
        <v/>
      </c>
      <c r="R393" s="19" t="str">
        <f t="shared" si="82"/>
        <v/>
      </c>
      <c r="S393" s="19" t="str">
        <f t="shared" si="83"/>
        <v/>
      </c>
      <c r="T393" s="19" t="str">
        <f t="shared" si="84"/>
        <v/>
      </c>
      <c r="U393" s="19" t="str">
        <f t="shared" si="85"/>
        <v/>
      </c>
      <c r="V393" s="19" t="str">
        <f t="shared" si="86"/>
        <v/>
      </c>
      <c r="W393" s="19" t="str">
        <f t="shared" si="87"/>
        <v/>
      </c>
      <c r="X393" s="17"/>
      <c r="Y393" s="23"/>
      <c r="Z393" s="23"/>
      <c r="AA393" s="26"/>
      <c r="AB393" s="24" t="str">
        <f>IF(B393="","",IF(OR(J393="Owner Funding",J393="Drawings",J393="Transfer",J393="Private"),IF(E393="","OK",IF(COUNTIF('01_Setup'!$B$23:$B$32,E393)=1,"OK","Unknown property")),IF(COUNTIF('01_Setup'!$B$23:$B$32,E393)=1,"OK","Unknown property")))</f>
        <v/>
      </c>
      <c r="AC393" s="24" t="str">
        <f t="shared" si="88"/>
        <v/>
      </c>
      <c r="AD393" s="24" t="str">
        <f t="shared" si="89"/>
        <v/>
      </c>
      <c r="AE393" s="24" t="str">
        <f t="shared" si="90"/>
        <v/>
      </c>
    </row>
    <row r="394" spans="1:31">
      <c r="A394" s="20" t="str">
        <f t="shared" si="78"/>
        <v/>
      </c>
      <c r="B394" s="21"/>
      <c r="C394" s="20" t="str">
        <f>IF(B394="","",IF(AND(B394&gt;='01_Setup'!$B$7,B394&lt;='01_Setup'!$B$8),'01_Setup'!$B$6,"Outside selected year"))</f>
        <v/>
      </c>
      <c r="D394" s="20" t="str">
        <f>IF(B394="","",IF(B394&lt;'01_Setup'!$B$7,"",IF(B394&lt;=DATE('01_Setup'!$B$5,7,5),"Q1",IF(B394&lt;=DATE('01_Setup'!$B$5,10,5),"Q2",IF(B394&lt;=DATE('01_Setup'!$B$5+1,1,5),"Q3",IF(B394&lt;='01_Setup'!$B$8,"Q4",""))))))</f>
        <v/>
      </c>
      <c r="E394" s="22"/>
      <c r="F394" s="25"/>
      <c r="G394" s="25"/>
      <c r="H394" s="22"/>
      <c r="I394" s="22"/>
      <c r="J394" s="22"/>
      <c r="K394" s="22"/>
      <c r="L394" s="22"/>
      <c r="M394" s="17"/>
      <c r="N394" s="18"/>
      <c r="O394" s="19" t="str">
        <f t="shared" si="79"/>
        <v/>
      </c>
      <c r="P394" s="19" t="str">
        <f t="shared" si="80"/>
        <v/>
      </c>
      <c r="Q394" s="19" t="str">
        <f t="shared" si="81"/>
        <v/>
      </c>
      <c r="R394" s="19" t="str">
        <f t="shared" si="82"/>
        <v/>
      </c>
      <c r="S394" s="19" t="str">
        <f t="shared" si="83"/>
        <v/>
      </c>
      <c r="T394" s="19" t="str">
        <f t="shared" si="84"/>
        <v/>
      </c>
      <c r="U394" s="19" t="str">
        <f t="shared" si="85"/>
        <v/>
      </c>
      <c r="V394" s="19" t="str">
        <f t="shared" si="86"/>
        <v/>
      </c>
      <c r="W394" s="19" t="str">
        <f t="shared" si="87"/>
        <v/>
      </c>
      <c r="X394" s="17"/>
      <c r="Y394" s="23"/>
      <c r="Z394" s="23"/>
      <c r="AA394" s="26"/>
      <c r="AB394" s="24" t="str">
        <f>IF(B394="","",IF(OR(J394="Owner Funding",J394="Drawings",J394="Transfer",J394="Private"),IF(E394="","OK",IF(COUNTIF('01_Setup'!$B$23:$B$32,E394)=1,"OK","Unknown property")),IF(COUNTIF('01_Setup'!$B$23:$B$32,E394)=1,"OK","Unknown property")))</f>
        <v/>
      </c>
      <c r="AC394" s="24" t="str">
        <f t="shared" si="88"/>
        <v/>
      </c>
      <c r="AD394" s="24" t="str">
        <f t="shared" si="89"/>
        <v/>
      </c>
      <c r="AE394" s="24" t="str">
        <f t="shared" si="90"/>
        <v/>
      </c>
    </row>
    <row r="395" spans="1:31">
      <c r="A395" s="20" t="str">
        <f t="shared" si="78"/>
        <v/>
      </c>
      <c r="B395" s="21"/>
      <c r="C395" s="20" t="str">
        <f>IF(B395="","",IF(AND(B395&gt;='01_Setup'!$B$7,B395&lt;='01_Setup'!$B$8),'01_Setup'!$B$6,"Outside selected year"))</f>
        <v/>
      </c>
      <c r="D395" s="20" t="str">
        <f>IF(B395="","",IF(B395&lt;'01_Setup'!$B$7,"",IF(B395&lt;=DATE('01_Setup'!$B$5,7,5),"Q1",IF(B395&lt;=DATE('01_Setup'!$B$5,10,5),"Q2",IF(B395&lt;=DATE('01_Setup'!$B$5+1,1,5),"Q3",IF(B395&lt;='01_Setup'!$B$8,"Q4",""))))))</f>
        <v/>
      </c>
      <c r="E395" s="22"/>
      <c r="F395" s="25"/>
      <c r="G395" s="25"/>
      <c r="H395" s="22"/>
      <c r="I395" s="22"/>
      <c r="J395" s="22"/>
      <c r="K395" s="22"/>
      <c r="L395" s="22"/>
      <c r="M395" s="17"/>
      <c r="N395" s="18"/>
      <c r="O395" s="19" t="str">
        <f t="shared" si="79"/>
        <v/>
      </c>
      <c r="P395" s="19" t="str">
        <f t="shared" si="80"/>
        <v/>
      </c>
      <c r="Q395" s="19" t="str">
        <f t="shared" si="81"/>
        <v/>
      </c>
      <c r="R395" s="19" t="str">
        <f t="shared" si="82"/>
        <v/>
      </c>
      <c r="S395" s="19" t="str">
        <f t="shared" si="83"/>
        <v/>
      </c>
      <c r="T395" s="19" t="str">
        <f t="shared" si="84"/>
        <v/>
      </c>
      <c r="U395" s="19" t="str">
        <f t="shared" si="85"/>
        <v/>
      </c>
      <c r="V395" s="19" t="str">
        <f t="shared" si="86"/>
        <v/>
      </c>
      <c r="W395" s="19" t="str">
        <f t="shared" si="87"/>
        <v/>
      </c>
      <c r="X395" s="17"/>
      <c r="Y395" s="23"/>
      <c r="Z395" s="23"/>
      <c r="AA395" s="26"/>
      <c r="AB395" s="24" t="str">
        <f>IF(B395="","",IF(OR(J395="Owner Funding",J395="Drawings",J395="Transfer",J395="Private"),IF(E395="","OK",IF(COUNTIF('01_Setup'!$B$23:$B$32,E395)=1,"OK","Unknown property")),IF(COUNTIF('01_Setup'!$B$23:$B$32,E395)=1,"OK","Unknown property")))</f>
        <v/>
      </c>
      <c r="AC395" s="24" t="str">
        <f t="shared" si="88"/>
        <v/>
      </c>
      <c r="AD395" s="24" t="str">
        <f t="shared" si="89"/>
        <v/>
      </c>
      <c r="AE395" s="24" t="str">
        <f t="shared" si="90"/>
        <v/>
      </c>
    </row>
    <row r="396" spans="1:31">
      <c r="A396" s="20" t="str">
        <f t="shared" si="78"/>
        <v/>
      </c>
      <c r="B396" s="21"/>
      <c r="C396" s="20" t="str">
        <f>IF(B396="","",IF(AND(B396&gt;='01_Setup'!$B$7,B396&lt;='01_Setup'!$B$8),'01_Setup'!$B$6,"Outside selected year"))</f>
        <v/>
      </c>
      <c r="D396" s="20" t="str">
        <f>IF(B396="","",IF(B396&lt;'01_Setup'!$B$7,"",IF(B396&lt;=DATE('01_Setup'!$B$5,7,5),"Q1",IF(B396&lt;=DATE('01_Setup'!$B$5,10,5),"Q2",IF(B396&lt;=DATE('01_Setup'!$B$5+1,1,5),"Q3",IF(B396&lt;='01_Setup'!$B$8,"Q4",""))))))</f>
        <v/>
      </c>
      <c r="E396" s="22"/>
      <c r="F396" s="25"/>
      <c r="G396" s="25"/>
      <c r="H396" s="22"/>
      <c r="I396" s="22"/>
      <c r="J396" s="22"/>
      <c r="K396" s="22"/>
      <c r="L396" s="22"/>
      <c r="M396" s="17"/>
      <c r="N396" s="18"/>
      <c r="O396" s="19" t="str">
        <f t="shared" si="79"/>
        <v/>
      </c>
      <c r="P396" s="19" t="str">
        <f t="shared" si="80"/>
        <v/>
      </c>
      <c r="Q396" s="19" t="str">
        <f t="shared" si="81"/>
        <v/>
      </c>
      <c r="R396" s="19" t="str">
        <f t="shared" si="82"/>
        <v/>
      </c>
      <c r="S396" s="19" t="str">
        <f t="shared" si="83"/>
        <v/>
      </c>
      <c r="T396" s="19" t="str">
        <f t="shared" si="84"/>
        <v/>
      </c>
      <c r="U396" s="19" t="str">
        <f t="shared" si="85"/>
        <v/>
      </c>
      <c r="V396" s="19" t="str">
        <f t="shared" si="86"/>
        <v/>
      </c>
      <c r="W396" s="19" t="str">
        <f t="shared" si="87"/>
        <v/>
      </c>
      <c r="X396" s="17"/>
      <c r="Y396" s="23"/>
      <c r="Z396" s="23"/>
      <c r="AA396" s="26"/>
      <c r="AB396" s="24" t="str">
        <f>IF(B396="","",IF(OR(J396="Owner Funding",J396="Drawings",J396="Transfer",J396="Private"),IF(E396="","OK",IF(COUNTIF('01_Setup'!$B$23:$B$32,E396)=1,"OK","Unknown property")),IF(COUNTIF('01_Setup'!$B$23:$B$32,E396)=1,"OK","Unknown property")))</f>
        <v/>
      </c>
      <c r="AC396" s="24" t="str">
        <f t="shared" si="88"/>
        <v/>
      </c>
      <c r="AD396" s="24" t="str">
        <f t="shared" si="89"/>
        <v/>
      </c>
      <c r="AE396" s="24" t="str">
        <f t="shared" si="90"/>
        <v/>
      </c>
    </row>
    <row r="397" spans="1:31">
      <c r="A397" s="20" t="str">
        <f t="shared" si="78"/>
        <v/>
      </c>
      <c r="B397" s="21"/>
      <c r="C397" s="20" t="str">
        <f>IF(B397="","",IF(AND(B397&gt;='01_Setup'!$B$7,B397&lt;='01_Setup'!$B$8),'01_Setup'!$B$6,"Outside selected year"))</f>
        <v/>
      </c>
      <c r="D397" s="20" t="str">
        <f>IF(B397="","",IF(B397&lt;'01_Setup'!$B$7,"",IF(B397&lt;=DATE('01_Setup'!$B$5,7,5),"Q1",IF(B397&lt;=DATE('01_Setup'!$B$5,10,5),"Q2",IF(B397&lt;=DATE('01_Setup'!$B$5+1,1,5),"Q3",IF(B397&lt;='01_Setup'!$B$8,"Q4",""))))))</f>
        <v/>
      </c>
      <c r="E397" s="22"/>
      <c r="F397" s="25"/>
      <c r="G397" s="25"/>
      <c r="H397" s="22"/>
      <c r="I397" s="22"/>
      <c r="J397" s="22"/>
      <c r="K397" s="22"/>
      <c r="L397" s="22"/>
      <c r="M397" s="17"/>
      <c r="N397" s="18"/>
      <c r="O397" s="19" t="str">
        <f t="shared" si="79"/>
        <v/>
      </c>
      <c r="P397" s="19" t="str">
        <f t="shared" si="80"/>
        <v/>
      </c>
      <c r="Q397" s="19" t="str">
        <f t="shared" si="81"/>
        <v/>
      </c>
      <c r="R397" s="19" t="str">
        <f t="shared" si="82"/>
        <v/>
      </c>
      <c r="S397" s="19" t="str">
        <f t="shared" si="83"/>
        <v/>
      </c>
      <c r="T397" s="19" t="str">
        <f t="shared" si="84"/>
        <v/>
      </c>
      <c r="U397" s="19" t="str">
        <f t="shared" si="85"/>
        <v/>
      </c>
      <c r="V397" s="19" t="str">
        <f t="shared" si="86"/>
        <v/>
      </c>
      <c r="W397" s="19" t="str">
        <f t="shared" si="87"/>
        <v/>
      </c>
      <c r="X397" s="17"/>
      <c r="Y397" s="23"/>
      <c r="Z397" s="23"/>
      <c r="AA397" s="26"/>
      <c r="AB397" s="24" t="str">
        <f>IF(B397="","",IF(OR(J397="Owner Funding",J397="Drawings",J397="Transfer",J397="Private"),IF(E397="","OK",IF(COUNTIF('01_Setup'!$B$23:$B$32,E397)=1,"OK","Unknown property")),IF(COUNTIF('01_Setup'!$B$23:$B$32,E397)=1,"OK","Unknown property")))</f>
        <v/>
      </c>
      <c r="AC397" s="24" t="str">
        <f t="shared" si="88"/>
        <v/>
      </c>
      <c r="AD397" s="24" t="str">
        <f t="shared" si="89"/>
        <v/>
      </c>
      <c r="AE397" s="24" t="str">
        <f t="shared" si="90"/>
        <v/>
      </c>
    </row>
    <row r="398" spans="1:31">
      <c r="A398" s="20" t="str">
        <f t="shared" si="78"/>
        <v/>
      </c>
      <c r="B398" s="21"/>
      <c r="C398" s="20" t="str">
        <f>IF(B398="","",IF(AND(B398&gt;='01_Setup'!$B$7,B398&lt;='01_Setup'!$B$8),'01_Setup'!$B$6,"Outside selected year"))</f>
        <v/>
      </c>
      <c r="D398" s="20" t="str">
        <f>IF(B398="","",IF(B398&lt;'01_Setup'!$B$7,"",IF(B398&lt;=DATE('01_Setup'!$B$5,7,5),"Q1",IF(B398&lt;=DATE('01_Setup'!$B$5,10,5),"Q2",IF(B398&lt;=DATE('01_Setup'!$B$5+1,1,5),"Q3",IF(B398&lt;='01_Setup'!$B$8,"Q4",""))))))</f>
        <v/>
      </c>
      <c r="E398" s="22"/>
      <c r="F398" s="25"/>
      <c r="G398" s="25"/>
      <c r="H398" s="22"/>
      <c r="I398" s="22"/>
      <c r="J398" s="22"/>
      <c r="K398" s="22"/>
      <c r="L398" s="22"/>
      <c r="M398" s="17"/>
      <c r="N398" s="18"/>
      <c r="O398" s="19" t="str">
        <f t="shared" si="79"/>
        <v/>
      </c>
      <c r="P398" s="19" t="str">
        <f t="shared" si="80"/>
        <v/>
      </c>
      <c r="Q398" s="19" t="str">
        <f t="shared" si="81"/>
        <v/>
      </c>
      <c r="R398" s="19" t="str">
        <f t="shared" si="82"/>
        <v/>
      </c>
      <c r="S398" s="19" t="str">
        <f t="shared" si="83"/>
        <v/>
      </c>
      <c r="T398" s="19" t="str">
        <f t="shared" si="84"/>
        <v/>
      </c>
      <c r="U398" s="19" t="str">
        <f t="shared" si="85"/>
        <v/>
      </c>
      <c r="V398" s="19" t="str">
        <f t="shared" si="86"/>
        <v/>
      </c>
      <c r="W398" s="19" t="str">
        <f t="shared" si="87"/>
        <v/>
      </c>
      <c r="X398" s="17"/>
      <c r="Y398" s="23"/>
      <c r="Z398" s="23"/>
      <c r="AA398" s="26"/>
      <c r="AB398" s="24" t="str">
        <f>IF(B398="","",IF(OR(J398="Owner Funding",J398="Drawings",J398="Transfer",J398="Private"),IF(E398="","OK",IF(COUNTIF('01_Setup'!$B$23:$B$32,E398)=1,"OK","Unknown property")),IF(COUNTIF('01_Setup'!$B$23:$B$32,E398)=1,"OK","Unknown property")))</f>
        <v/>
      </c>
      <c r="AC398" s="24" t="str">
        <f t="shared" si="88"/>
        <v/>
      </c>
      <c r="AD398" s="24" t="str">
        <f t="shared" si="89"/>
        <v/>
      </c>
      <c r="AE398" s="24" t="str">
        <f t="shared" si="90"/>
        <v/>
      </c>
    </row>
    <row r="399" spans="1:31">
      <c r="A399" s="20" t="str">
        <f t="shared" si="78"/>
        <v/>
      </c>
      <c r="B399" s="21"/>
      <c r="C399" s="20" t="str">
        <f>IF(B399="","",IF(AND(B399&gt;='01_Setup'!$B$7,B399&lt;='01_Setup'!$B$8),'01_Setup'!$B$6,"Outside selected year"))</f>
        <v/>
      </c>
      <c r="D399" s="20" t="str">
        <f>IF(B399="","",IF(B399&lt;'01_Setup'!$B$7,"",IF(B399&lt;=DATE('01_Setup'!$B$5,7,5),"Q1",IF(B399&lt;=DATE('01_Setup'!$B$5,10,5),"Q2",IF(B399&lt;=DATE('01_Setup'!$B$5+1,1,5),"Q3",IF(B399&lt;='01_Setup'!$B$8,"Q4",""))))))</f>
        <v/>
      </c>
      <c r="E399" s="22"/>
      <c r="F399" s="25"/>
      <c r="G399" s="25"/>
      <c r="H399" s="22"/>
      <c r="I399" s="22"/>
      <c r="J399" s="22"/>
      <c r="K399" s="22"/>
      <c r="L399" s="22"/>
      <c r="M399" s="17"/>
      <c r="N399" s="18"/>
      <c r="O399" s="19" t="str">
        <f t="shared" si="79"/>
        <v/>
      </c>
      <c r="P399" s="19" t="str">
        <f t="shared" si="80"/>
        <v/>
      </c>
      <c r="Q399" s="19" t="str">
        <f t="shared" si="81"/>
        <v/>
      </c>
      <c r="R399" s="19" t="str">
        <f t="shared" si="82"/>
        <v/>
      </c>
      <c r="S399" s="19" t="str">
        <f t="shared" si="83"/>
        <v/>
      </c>
      <c r="T399" s="19" t="str">
        <f t="shared" si="84"/>
        <v/>
      </c>
      <c r="U399" s="19" t="str">
        <f t="shared" si="85"/>
        <v/>
      </c>
      <c r="V399" s="19" t="str">
        <f t="shared" si="86"/>
        <v/>
      </c>
      <c r="W399" s="19" t="str">
        <f t="shared" si="87"/>
        <v/>
      </c>
      <c r="X399" s="17"/>
      <c r="Y399" s="23"/>
      <c r="Z399" s="23"/>
      <c r="AA399" s="26"/>
      <c r="AB399" s="24" t="str">
        <f>IF(B399="","",IF(OR(J399="Owner Funding",J399="Drawings",J399="Transfer",J399="Private"),IF(E399="","OK",IF(COUNTIF('01_Setup'!$B$23:$B$32,E399)=1,"OK","Unknown property")),IF(COUNTIF('01_Setup'!$B$23:$B$32,E399)=1,"OK","Unknown property")))</f>
        <v/>
      </c>
      <c r="AC399" s="24" t="str">
        <f t="shared" si="88"/>
        <v/>
      </c>
      <c r="AD399" s="24" t="str">
        <f t="shared" si="89"/>
        <v/>
      </c>
      <c r="AE399" s="24" t="str">
        <f t="shared" si="90"/>
        <v/>
      </c>
    </row>
    <row r="400" spans="1:31">
      <c r="A400" s="20" t="str">
        <f t="shared" si="78"/>
        <v/>
      </c>
      <c r="B400" s="21"/>
      <c r="C400" s="20" t="str">
        <f>IF(B400="","",IF(AND(B400&gt;='01_Setup'!$B$7,B400&lt;='01_Setup'!$B$8),'01_Setup'!$B$6,"Outside selected year"))</f>
        <v/>
      </c>
      <c r="D400" s="20" t="str">
        <f>IF(B400="","",IF(B400&lt;'01_Setup'!$B$7,"",IF(B400&lt;=DATE('01_Setup'!$B$5,7,5),"Q1",IF(B400&lt;=DATE('01_Setup'!$B$5,10,5),"Q2",IF(B400&lt;=DATE('01_Setup'!$B$5+1,1,5),"Q3",IF(B400&lt;='01_Setup'!$B$8,"Q4",""))))))</f>
        <v/>
      </c>
      <c r="E400" s="22"/>
      <c r="F400" s="25"/>
      <c r="G400" s="25"/>
      <c r="H400" s="22"/>
      <c r="I400" s="22"/>
      <c r="J400" s="22"/>
      <c r="K400" s="22"/>
      <c r="L400" s="22"/>
      <c r="M400" s="17"/>
      <c r="N400" s="18"/>
      <c r="O400" s="19" t="str">
        <f t="shared" si="79"/>
        <v/>
      </c>
      <c r="P400" s="19" t="str">
        <f t="shared" si="80"/>
        <v/>
      </c>
      <c r="Q400" s="19" t="str">
        <f t="shared" si="81"/>
        <v/>
      </c>
      <c r="R400" s="19" t="str">
        <f t="shared" si="82"/>
        <v/>
      </c>
      <c r="S400" s="19" t="str">
        <f t="shared" si="83"/>
        <v/>
      </c>
      <c r="T400" s="19" t="str">
        <f t="shared" si="84"/>
        <v/>
      </c>
      <c r="U400" s="19" t="str">
        <f t="shared" si="85"/>
        <v/>
      </c>
      <c r="V400" s="19" t="str">
        <f t="shared" si="86"/>
        <v/>
      </c>
      <c r="W400" s="19" t="str">
        <f t="shared" si="87"/>
        <v/>
      </c>
      <c r="X400" s="17"/>
      <c r="Y400" s="23"/>
      <c r="Z400" s="23"/>
      <c r="AA400" s="26"/>
      <c r="AB400" s="24" t="str">
        <f>IF(B400="","",IF(OR(J400="Owner Funding",J400="Drawings",J400="Transfer",J400="Private"),IF(E400="","OK",IF(COUNTIF('01_Setup'!$B$23:$B$32,E400)=1,"OK","Unknown property")),IF(COUNTIF('01_Setup'!$B$23:$B$32,E400)=1,"OK","Unknown property")))</f>
        <v/>
      </c>
      <c r="AC400" s="24" t="str">
        <f t="shared" si="88"/>
        <v/>
      </c>
      <c r="AD400" s="24" t="str">
        <f t="shared" si="89"/>
        <v/>
      </c>
      <c r="AE400" s="24" t="str">
        <f t="shared" si="90"/>
        <v/>
      </c>
    </row>
    <row r="401" spans="1:31">
      <c r="A401" s="20" t="str">
        <f t="shared" si="78"/>
        <v/>
      </c>
      <c r="B401" s="21"/>
      <c r="C401" s="20" t="str">
        <f>IF(B401="","",IF(AND(B401&gt;='01_Setup'!$B$7,B401&lt;='01_Setup'!$B$8),'01_Setup'!$B$6,"Outside selected year"))</f>
        <v/>
      </c>
      <c r="D401" s="20" t="str">
        <f>IF(B401="","",IF(B401&lt;'01_Setup'!$B$7,"",IF(B401&lt;=DATE('01_Setup'!$B$5,7,5),"Q1",IF(B401&lt;=DATE('01_Setup'!$B$5,10,5),"Q2",IF(B401&lt;=DATE('01_Setup'!$B$5+1,1,5),"Q3",IF(B401&lt;='01_Setup'!$B$8,"Q4",""))))))</f>
        <v/>
      </c>
      <c r="E401" s="22"/>
      <c r="F401" s="25"/>
      <c r="G401" s="25"/>
      <c r="H401" s="22"/>
      <c r="I401" s="22"/>
      <c r="J401" s="22"/>
      <c r="K401" s="22"/>
      <c r="L401" s="22"/>
      <c r="M401" s="17"/>
      <c r="N401" s="18"/>
      <c r="O401" s="19" t="str">
        <f t="shared" si="79"/>
        <v/>
      </c>
      <c r="P401" s="19" t="str">
        <f t="shared" si="80"/>
        <v/>
      </c>
      <c r="Q401" s="19" t="str">
        <f t="shared" si="81"/>
        <v/>
      </c>
      <c r="R401" s="19" t="str">
        <f t="shared" si="82"/>
        <v/>
      </c>
      <c r="S401" s="19" t="str">
        <f t="shared" si="83"/>
        <v/>
      </c>
      <c r="T401" s="19" t="str">
        <f t="shared" si="84"/>
        <v/>
      </c>
      <c r="U401" s="19" t="str">
        <f t="shared" si="85"/>
        <v/>
      </c>
      <c r="V401" s="19" t="str">
        <f t="shared" si="86"/>
        <v/>
      </c>
      <c r="W401" s="19" t="str">
        <f t="shared" si="87"/>
        <v/>
      </c>
      <c r="X401" s="17"/>
      <c r="Y401" s="23"/>
      <c r="Z401" s="23"/>
      <c r="AA401" s="26"/>
      <c r="AB401" s="24" t="str">
        <f>IF(B401="","",IF(OR(J401="Owner Funding",J401="Drawings",J401="Transfer",J401="Private"),IF(E401="","OK",IF(COUNTIF('01_Setup'!$B$23:$B$32,E401)=1,"OK","Unknown property")),IF(COUNTIF('01_Setup'!$B$23:$B$32,E401)=1,"OK","Unknown property")))</f>
        <v/>
      </c>
      <c r="AC401" s="24" t="str">
        <f t="shared" si="88"/>
        <v/>
      </c>
      <c r="AD401" s="24" t="str">
        <f t="shared" si="89"/>
        <v/>
      </c>
      <c r="AE401" s="24" t="str">
        <f t="shared" si="90"/>
        <v/>
      </c>
    </row>
    <row r="402" spans="1:31">
      <c r="A402" s="20" t="str">
        <f t="shared" si="78"/>
        <v/>
      </c>
      <c r="B402" s="21"/>
      <c r="C402" s="20" t="str">
        <f>IF(B402="","",IF(AND(B402&gt;='01_Setup'!$B$7,B402&lt;='01_Setup'!$B$8),'01_Setup'!$B$6,"Outside selected year"))</f>
        <v/>
      </c>
      <c r="D402" s="20" t="str">
        <f>IF(B402="","",IF(B402&lt;'01_Setup'!$B$7,"",IF(B402&lt;=DATE('01_Setup'!$B$5,7,5),"Q1",IF(B402&lt;=DATE('01_Setup'!$B$5,10,5),"Q2",IF(B402&lt;=DATE('01_Setup'!$B$5+1,1,5),"Q3",IF(B402&lt;='01_Setup'!$B$8,"Q4",""))))))</f>
        <v/>
      </c>
      <c r="E402" s="22"/>
      <c r="F402" s="25"/>
      <c r="G402" s="25"/>
      <c r="H402" s="22"/>
      <c r="I402" s="22"/>
      <c r="J402" s="22"/>
      <c r="K402" s="22"/>
      <c r="L402" s="22"/>
      <c r="M402" s="17"/>
      <c r="N402" s="18"/>
      <c r="O402" s="19" t="str">
        <f t="shared" si="79"/>
        <v/>
      </c>
      <c r="P402" s="19" t="str">
        <f t="shared" si="80"/>
        <v/>
      </c>
      <c r="Q402" s="19" t="str">
        <f t="shared" si="81"/>
        <v/>
      </c>
      <c r="R402" s="19" t="str">
        <f t="shared" si="82"/>
        <v/>
      </c>
      <c r="S402" s="19" t="str">
        <f t="shared" si="83"/>
        <v/>
      </c>
      <c r="T402" s="19" t="str">
        <f t="shared" si="84"/>
        <v/>
      </c>
      <c r="U402" s="19" t="str">
        <f t="shared" si="85"/>
        <v/>
      </c>
      <c r="V402" s="19" t="str">
        <f t="shared" si="86"/>
        <v/>
      </c>
      <c r="W402" s="19" t="str">
        <f t="shared" si="87"/>
        <v/>
      </c>
      <c r="X402" s="17"/>
      <c r="Y402" s="23"/>
      <c r="Z402" s="23"/>
      <c r="AA402" s="26"/>
      <c r="AB402" s="24" t="str">
        <f>IF(B402="","",IF(OR(J402="Owner Funding",J402="Drawings",J402="Transfer",J402="Private"),IF(E402="","OK",IF(COUNTIF('01_Setup'!$B$23:$B$32,E402)=1,"OK","Unknown property")),IF(COUNTIF('01_Setup'!$B$23:$B$32,E402)=1,"OK","Unknown property")))</f>
        <v/>
      </c>
      <c r="AC402" s="24" t="str">
        <f t="shared" si="88"/>
        <v/>
      </c>
      <c r="AD402" s="24" t="str">
        <f t="shared" si="89"/>
        <v/>
      </c>
      <c r="AE402" s="24" t="str">
        <f t="shared" si="90"/>
        <v/>
      </c>
    </row>
    <row r="403" spans="1:31">
      <c r="A403" s="20" t="str">
        <f t="shared" si="78"/>
        <v/>
      </c>
      <c r="B403" s="21"/>
      <c r="C403" s="20" t="str">
        <f>IF(B403="","",IF(AND(B403&gt;='01_Setup'!$B$7,B403&lt;='01_Setup'!$B$8),'01_Setup'!$B$6,"Outside selected year"))</f>
        <v/>
      </c>
      <c r="D403" s="20" t="str">
        <f>IF(B403="","",IF(B403&lt;'01_Setup'!$B$7,"",IF(B403&lt;=DATE('01_Setup'!$B$5,7,5),"Q1",IF(B403&lt;=DATE('01_Setup'!$B$5,10,5),"Q2",IF(B403&lt;=DATE('01_Setup'!$B$5+1,1,5),"Q3",IF(B403&lt;='01_Setup'!$B$8,"Q4",""))))))</f>
        <v/>
      </c>
      <c r="E403" s="22"/>
      <c r="F403" s="25"/>
      <c r="G403" s="25"/>
      <c r="H403" s="22"/>
      <c r="I403" s="22"/>
      <c r="J403" s="22"/>
      <c r="K403" s="22"/>
      <c r="L403" s="22"/>
      <c r="M403" s="17"/>
      <c r="N403" s="18"/>
      <c r="O403" s="19" t="str">
        <f t="shared" si="79"/>
        <v/>
      </c>
      <c r="P403" s="19" t="str">
        <f t="shared" si="80"/>
        <v/>
      </c>
      <c r="Q403" s="19" t="str">
        <f t="shared" si="81"/>
        <v/>
      </c>
      <c r="R403" s="19" t="str">
        <f t="shared" si="82"/>
        <v/>
      </c>
      <c r="S403" s="19" t="str">
        <f t="shared" si="83"/>
        <v/>
      </c>
      <c r="T403" s="19" t="str">
        <f t="shared" si="84"/>
        <v/>
      </c>
      <c r="U403" s="19" t="str">
        <f t="shared" si="85"/>
        <v/>
      </c>
      <c r="V403" s="19" t="str">
        <f t="shared" si="86"/>
        <v/>
      </c>
      <c r="W403" s="19" t="str">
        <f t="shared" si="87"/>
        <v/>
      </c>
      <c r="X403" s="17"/>
      <c r="Y403" s="23"/>
      <c r="Z403" s="23"/>
      <c r="AA403" s="26"/>
      <c r="AB403" s="24" t="str">
        <f>IF(B403="","",IF(OR(J403="Owner Funding",J403="Drawings",J403="Transfer",J403="Private"),IF(E403="","OK",IF(COUNTIF('01_Setup'!$B$23:$B$32,E403)=1,"OK","Unknown property")),IF(COUNTIF('01_Setup'!$B$23:$B$32,E403)=1,"OK","Unknown property")))</f>
        <v/>
      </c>
      <c r="AC403" s="24" t="str">
        <f t="shared" si="88"/>
        <v/>
      </c>
      <c r="AD403" s="24" t="str">
        <f t="shared" si="89"/>
        <v/>
      </c>
      <c r="AE403" s="24" t="str">
        <f t="shared" si="90"/>
        <v/>
      </c>
    </row>
    <row r="404" spans="1:31">
      <c r="A404" s="20" t="str">
        <f t="shared" si="78"/>
        <v/>
      </c>
      <c r="B404" s="21"/>
      <c r="C404" s="20" t="str">
        <f>IF(B404="","",IF(AND(B404&gt;='01_Setup'!$B$7,B404&lt;='01_Setup'!$B$8),'01_Setup'!$B$6,"Outside selected year"))</f>
        <v/>
      </c>
      <c r="D404" s="20" t="str">
        <f>IF(B404="","",IF(B404&lt;'01_Setup'!$B$7,"",IF(B404&lt;=DATE('01_Setup'!$B$5,7,5),"Q1",IF(B404&lt;=DATE('01_Setup'!$B$5,10,5),"Q2",IF(B404&lt;=DATE('01_Setup'!$B$5+1,1,5),"Q3",IF(B404&lt;='01_Setup'!$B$8,"Q4",""))))))</f>
        <v/>
      </c>
      <c r="E404" s="22"/>
      <c r="F404" s="25"/>
      <c r="G404" s="25"/>
      <c r="H404" s="22"/>
      <c r="I404" s="22"/>
      <c r="J404" s="22"/>
      <c r="K404" s="22"/>
      <c r="L404" s="22"/>
      <c r="M404" s="17"/>
      <c r="N404" s="18"/>
      <c r="O404" s="19" t="str">
        <f t="shared" si="79"/>
        <v/>
      </c>
      <c r="P404" s="19" t="str">
        <f t="shared" si="80"/>
        <v/>
      </c>
      <c r="Q404" s="19" t="str">
        <f t="shared" si="81"/>
        <v/>
      </c>
      <c r="R404" s="19" t="str">
        <f t="shared" si="82"/>
        <v/>
      </c>
      <c r="S404" s="19" t="str">
        <f t="shared" si="83"/>
        <v/>
      </c>
      <c r="T404" s="19" t="str">
        <f t="shared" si="84"/>
        <v/>
      </c>
      <c r="U404" s="19" t="str">
        <f t="shared" si="85"/>
        <v/>
      </c>
      <c r="V404" s="19" t="str">
        <f t="shared" si="86"/>
        <v/>
      </c>
      <c r="W404" s="19" t="str">
        <f t="shared" si="87"/>
        <v/>
      </c>
      <c r="X404" s="17"/>
      <c r="Y404" s="23"/>
      <c r="Z404" s="23"/>
      <c r="AA404" s="26"/>
      <c r="AB404" s="24" t="str">
        <f>IF(B404="","",IF(OR(J404="Owner Funding",J404="Drawings",J404="Transfer",J404="Private"),IF(E404="","OK",IF(COUNTIF('01_Setup'!$B$23:$B$32,E404)=1,"OK","Unknown property")),IF(COUNTIF('01_Setup'!$B$23:$B$32,E404)=1,"OK","Unknown property")))</f>
        <v/>
      </c>
      <c r="AC404" s="24" t="str">
        <f t="shared" si="88"/>
        <v/>
      </c>
      <c r="AD404" s="24" t="str">
        <f t="shared" si="89"/>
        <v/>
      </c>
      <c r="AE404" s="24" t="str">
        <f t="shared" si="90"/>
        <v/>
      </c>
    </row>
    <row r="405" spans="1:31">
      <c r="A405" s="20" t="str">
        <f t="shared" si="78"/>
        <v/>
      </c>
      <c r="B405" s="21"/>
      <c r="C405" s="20" t="str">
        <f>IF(B405="","",IF(AND(B405&gt;='01_Setup'!$B$7,B405&lt;='01_Setup'!$B$8),'01_Setup'!$B$6,"Outside selected year"))</f>
        <v/>
      </c>
      <c r="D405" s="20" t="str">
        <f>IF(B405="","",IF(B405&lt;'01_Setup'!$B$7,"",IF(B405&lt;=DATE('01_Setup'!$B$5,7,5),"Q1",IF(B405&lt;=DATE('01_Setup'!$B$5,10,5),"Q2",IF(B405&lt;=DATE('01_Setup'!$B$5+1,1,5),"Q3",IF(B405&lt;='01_Setup'!$B$8,"Q4",""))))))</f>
        <v/>
      </c>
      <c r="E405" s="22"/>
      <c r="F405" s="25"/>
      <c r="G405" s="25"/>
      <c r="H405" s="22"/>
      <c r="I405" s="22"/>
      <c r="J405" s="22"/>
      <c r="K405" s="22"/>
      <c r="L405" s="22"/>
      <c r="M405" s="17"/>
      <c r="N405" s="18"/>
      <c r="O405" s="19" t="str">
        <f t="shared" si="79"/>
        <v/>
      </c>
      <c r="P405" s="19" t="str">
        <f t="shared" si="80"/>
        <v/>
      </c>
      <c r="Q405" s="19" t="str">
        <f t="shared" si="81"/>
        <v/>
      </c>
      <c r="R405" s="19" t="str">
        <f t="shared" si="82"/>
        <v/>
      </c>
      <c r="S405" s="19" t="str">
        <f t="shared" si="83"/>
        <v/>
      </c>
      <c r="T405" s="19" t="str">
        <f t="shared" si="84"/>
        <v/>
      </c>
      <c r="U405" s="19" t="str">
        <f t="shared" si="85"/>
        <v/>
      </c>
      <c r="V405" s="19" t="str">
        <f t="shared" si="86"/>
        <v/>
      </c>
      <c r="W405" s="19" t="str">
        <f t="shared" si="87"/>
        <v/>
      </c>
      <c r="X405" s="17"/>
      <c r="Y405" s="23"/>
      <c r="Z405" s="23"/>
      <c r="AA405" s="26"/>
      <c r="AB405" s="24" t="str">
        <f>IF(B405="","",IF(OR(J405="Owner Funding",J405="Drawings",J405="Transfer",J405="Private"),IF(E405="","OK",IF(COUNTIF('01_Setup'!$B$23:$B$32,E405)=1,"OK","Unknown property")),IF(COUNTIF('01_Setup'!$B$23:$B$32,E405)=1,"OK","Unknown property")))</f>
        <v/>
      </c>
      <c r="AC405" s="24" t="str">
        <f t="shared" si="88"/>
        <v/>
      </c>
      <c r="AD405" s="24" t="str">
        <f t="shared" si="89"/>
        <v/>
      </c>
      <c r="AE405" s="24" t="str">
        <f t="shared" si="90"/>
        <v/>
      </c>
    </row>
    <row r="406" spans="1:31">
      <c r="A406" s="20" t="str">
        <f t="shared" si="78"/>
        <v/>
      </c>
      <c r="B406" s="21"/>
      <c r="C406" s="20" t="str">
        <f>IF(B406="","",IF(AND(B406&gt;='01_Setup'!$B$7,B406&lt;='01_Setup'!$B$8),'01_Setup'!$B$6,"Outside selected year"))</f>
        <v/>
      </c>
      <c r="D406" s="20" t="str">
        <f>IF(B406="","",IF(B406&lt;'01_Setup'!$B$7,"",IF(B406&lt;=DATE('01_Setup'!$B$5,7,5),"Q1",IF(B406&lt;=DATE('01_Setup'!$B$5,10,5),"Q2",IF(B406&lt;=DATE('01_Setup'!$B$5+1,1,5),"Q3",IF(B406&lt;='01_Setup'!$B$8,"Q4",""))))))</f>
        <v/>
      </c>
      <c r="E406" s="22"/>
      <c r="F406" s="25"/>
      <c r="G406" s="25"/>
      <c r="H406" s="22"/>
      <c r="I406" s="22"/>
      <c r="J406" s="22"/>
      <c r="K406" s="22"/>
      <c r="L406" s="22"/>
      <c r="M406" s="17"/>
      <c r="N406" s="18"/>
      <c r="O406" s="19" t="str">
        <f t="shared" si="79"/>
        <v/>
      </c>
      <c r="P406" s="19" t="str">
        <f t="shared" si="80"/>
        <v/>
      </c>
      <c r="Q406" s="19" t="str">
        <f t="shared" si="81"/>
        <v/>
      </c>
      <c r="R406" s="19" t="str">
        <f t="shared" si="82"/>
        <v/>
      </c>
      <c r="S406" s="19" t="str">
        <f t="shared" si="83"/>
        <v/>
      </c>
      <c r="T406" s="19" t="str">
        <f t="shared" si="84"/>
        <v/>
      </c>
      <c r="U406" s="19" t="str">
        <f t="shared" si="85"/>
        <v/>
      </c>
      <c r="V406" s="19" t="str">
        <f t="shared" si="86"/>
        <v/>
      </c>
      <c r="W406" s="19" t="str">
        <f t="shared" si="87"/>
        <v/>
      </c>
      <c r="X406" s="17"/>
      <c r="Y406" s="23"/>
      <c r="Z406" s="23"/>
      <c r="AA406" s="26"/>
      <c r="AB406" s="24" t="str">
        <f>IF(B406="","",IF(OR(J406="Owner Funding",J406="Drawings",J406="Transfer",J406="Private"),IF(E406="","OK",IF(COUNTIF('01_Setup'!$B$23:$B$32,E406)=1,"OK","Unknown property")),IF(COUNTIF('01_Setup'!$B$23:$B$32,E406)=1,"OK","Unknown property")))</f>
        <v/>
      </c>
      <c r="AC406" s="24" t="str">
        <f t="shared" si="88"/>
        <v/>
      </c>
      <c r="AD406" s="24" t="str">
        <f t="shared" si="89"/>
        <v/>
      </c>
      <c r="AE406" s="24" t="str">
        <f t="shared" si="90"/>
        <v/>
      </c>
    </row>
    <row r="407" spans="1:31">
      <c r="A407" s="20" t="str">
        <f t="shared" si="78"/>
        <v/>
      </c>
      <c r="B407" s="21"/>
      <c r="C407" s="20" t="str">
        <f>IF(B407="","",IF(AND(B407&gt;='01_Setup'!$B$7,B407&lt;='01_Setup'!$B$8),'01_Setup'!$B$6,"Outside selected year"))</f>
        <v/>
      </c>
      <c r="D407" s="20" t="str">
        <f>IF(B407="","",IF(B407&lt;'01_Setup'!$B$7,"",IF(B407&lt;=DATE('01_Setup'!$B$5,7,5),"Q1",IF(B407&lt;=DATE('01_Setup'!$B$5,10,5),"Q2",IF(B407&lt;=DATE('01_Setup'!$B$5+1,1,5),"Q3",IF(B407&lt;='01_Setup'!$B$8,"Q4",""))))))</f>
        <v/>
      </c>
      <c r="E407" s="22"/>
      <c r="F407" s="25"/>
      <c r="G407" s="25"/>
      <c r="H407" s="22"/>
      <c r="I407" s="22"/>
      <c r="J407" s="22"/>
      <c r="K407" s="22"/>
      <c r="L407" s="22"/>
      <c r="M407" s="17"/>
      <c r="N407" s="18"/>
      <c r="O407" s="19" t="str">
        <f t="shared" si="79"/>
        <v/>
      </c>
      <c r="P407" s="19" t="str">
        <f t="shared" si="80"/>
        <v/>
      </c>
      <c r="Q407" s="19" t="str">
        <f t="shared" si="81"/>
        <v/>
      </c>
      <c r="R407" s="19" t="str">
        <f t="shared" si="82"/>
        <v/>
      </c>
      <c r="S407" s="19" t="str">
        <f t="shared" si="83"/>
        <v/>
      </c>
      <c r="T407" s="19" t="str">
        <f t="shared" si="84"/>
        <v/>
      </c>
      <c r="U407" s="19" t="str">
        <f t="shared" si="85"/>
        <v/>
      </c>
      <c r="V407" s="19" t="str">
        <f t="shared" si="86"/>
        <v/>
      </c>
      <c r="W407" s="19" t="str">
        <f t="shared" si="87"/>
        <v/>
      </c>
      <c r="X407" s="17"/>
      <c r="Y407" s="23"/>
      <c r="Z407" s="23"/>
      <c r="AA407" s="26"/>
      <c r="AB407" s="24" t="str">
        <f>IF(B407="","",IF(OR(J407="Owner Funding",J407="Drawings",J407="Transfer",J407="Private"),IF(E407="","OK",IF(COUNTIF('01_Setup'!$B$23:$B$32,E407)=1,"OK","Unknown property")),IF(COUNTIF('01_Setup'!$B$23:$B$32,E407)=1,"OK","Unknown property")))</f>
        <v/>
      </c>
      <c r="AC407" s="24" t="str">
        <f t="shared" si="88"/>
        <v/>
      </c>
      <c r="AD407" s="24" t="str">
        <f t="shared" si="89"/>
        <v/>
      </c>
      <c r="AE407" s="24" t="str">
        <f t="shared" si="90"/>
        <v/>
      </c>
    </row>
    <row r="408" spans="1:31">
      <c r="A408" s="20" t="str">
        <f t="shared" si="78"/>
        <v/>
      </c>
      <c r="B408" s="21"/>
      <c r="C408" s="20" t="str">
        <f>IF(B408="","",IF(AND(B408&gt;='01_Setup'!$B$7,B408&lt;='01_Setup'!$B$8),'01_Setup'!$B$6,"Outside selected year"))</f>
        <v/>
      </c>
      <c r="D408" s="20" t="str">
        <f>IF(B408="","",IF(B408&lt;'01_Setup'!$B$7,"",IF(B408&lt;=DATE('01_Setup'!$B$5,7,5),"Q1",IF(B408&lt;=DATE('01_Setup'!$B$5,10,5),"Q2",IF(B408&lt;=DATE('01_Setup'!$B$5+1,1,5),"Q3",IF(B408&lt;='01_Setup'!$B$8,"Q4",""))))))</f>
        <v/>
      </c>
      <c r="E408" s="22"/>
      <c r="F408" s="25"/>
      <c r="G408" s="25"/>
      <c r="H408" s="22"/>
      <c r="I408" s="22"/>
      <c r="J408" s="22"/>
      <c r="K408" s="22"/>
      <c r="L408" s="22"/>
      <c r="M408" s="17"/>
      <c r="N408" s="18"/>
      <c r="O408" s="19" t="str">
        <f t="shared" si="79"/>
        <v/>
      </c>
      <c r="P408" s="19" t="str">
        <f t="shared" si="80"/>
        <v/>
      </c>
      <c r="Q408" s="19" t="str">
        <f t="shared" si="81"/>
        <v/>
      </c>
      <c r="R408" s="19" t="str">
        <f t="shared" si="82"/>
        <v/>
      </c>
      <c r="S408" s="19" t="str">
        <f t="shared" si="83"/>
        <v/>
      </c>
      <c r="T408" s="19" t="str">
        <f t="shared" si="84"/>
        <v/>
      </c>
      <c r="U408" s="19" t="str">
        <f t="shared" si="85"/>
        <v/>
      </c>
      <c r="V408" s="19" t="str">
        <f t="shared" si="86"/>
        <v/>
      </c>
      <c r="W408" s="19" t="str">
        <f t="shared" si="87"/>
        <v/>
      </c>
      <c r="X408" s="17"/>
      <c r="Y408" s="23"/>
      <c r="Z408" s="23"/>
      <c r="AA408" s="26"/>
      <c r="AB408" s="24" t="str">
        <f>IF(B408="","",IF(OR(J408="Owner Funding",J408="Drawings",J408="Transfer",J408="Private"),IF(E408="","OK",IF(COUNTIF('01_Setup'!$B$23:$B$32,E408)=1,"OK","Unknown property")),IF(COUNTIF('01_Setup'!$B$23:$B$32,E408)=1,"OK","Unknown property")))</f>
        <v/>
      </c>
      <c r="AC408" s="24" t="str">
        <f t="shared" si="88"/>
        <v/>
      </c>
      <c r="AD408" s="24" t="str">
        <f t="shared" si="89"/>
        <v/>
      </c>
      <c r="AE408" s="24" t="str">
        <f t="shared" si="90"/>
        <v/>
      </c>
    </row>
    <row r="409" spans="1:31">
      <c r="A409" s="20" t="str">
        <f t="shared" si="78"/>
        <v/>
      </c>
      <c r="B409" s="21"/>
      <c r="C409" s="20" t="str">
        <f>IF(B409="","",IF(AND(B409&gt;='01_Setup'!$B$7,B409&lt;='01_Setup'!$B$8),'01_Setup'!$B$6,"Outside selected year"))</f>
        <v/>
      </c>
      <c r="D409" s="20" t="str">
        <f>IF(B409="","",IF(B409&lt;'01_Setup'!$B$7,"",IF(B409&lt;=DATE('01_Setup'!$B$5,7,5),"Q1",IF(B409&lt;=DATE('01_Setup'!$B$5,10,5),"Q2",IF(B409&lt;=DATE('01_Setup'!$B$5+1,1,5),"Q3",IF(B409&lt;='01_Setup'!$B$8,"Q4",""))))))</f>
        <v/>
      </c>
      <c r="E409" s="22"/>
      <c r="F409" s="25"/>
      <c r="G409" s="25"/>
      <c r="H409" s="22"/>
      <c r="I409" s="22"/>
      <c r="J409" s="22"/>
      <c r="K409" s="22"/>
      <c r="L409" s="22"/>
      <c r="M409" s="17"/>
      <c r="N409" s="18"/>
      <c r="O409" s="19" t="str">
        <f t="shared" si="79"/>
        <v/>
      </c>
      <c r="P409" s="19" t="str">
        <f t="shared" si="80"/>
        <v/>
      </c>
      <c r="Q409" s="19" t="str">
        <f t="shared" si="81"/>
        <v/>
      </c>
      <c r="R409" s="19" t="str">
        <f t="shared" si="82"/>
        <v/>
      </c>
      <c r="S409" s="19" t="str">
        <f t="shared" si="83"/>
        <v/>
      </c>
      <c r="T409" s="19" t="str">
        <f t="shared" si="84"/>
        <v/>
      </c>
      <c r="U409" s="19" t="str">
        <f t="shared" si="85"/>
        <v/>
      </c>
      <c r="V409" s="19" t="str">
        <f t="shared" si="86"/>
        <v/>
      </c>
      <c r="W409" s="19" t="str">
        <f t="shared" si="87"/>
        <v/>
      </c>
      <c r="X409" s="17"/>
      <c r="Y409" s="23"/>
      <c r="Z409" s="23"/>
      <c r="AA409" s="26"/>
      <c r="AB409" s="24" t="str">
        <f>IF(B409="","",IF(OR(J409="Owner Funding",J409="Drawings",J409="Transfer",J409="Private"),IF(E409="","OK",IF(COUNTIF('01_Setup'!$B$23:$B$32,E409)=1,"OK","Unknown property")),IF(COUNTIF('01_Setup'!$B$23:$B$32,E409)=1,"OK","Unknown property")))</f>
        <v/>
      </c>
      <c r="AC409" s="24" t="str">
        <f t="shared" si="88"/>
        <v/>
      </c>
      <c r="AD409" s="24" t="str">
        <f t="shared" si="89"/>
        <v/>
      </c>
      <c r="AE409" s="24" t="str">
        <f t="shared" si="90"/>
        <v/>
      </c>
    </row>
    <row r="410" spans="1:31">
      <c r="A410" s="20" t="str">
        <f t="shared" si="78"/>
        <v/>
      </c>
      <c r="B410" s="21"/>
      <c r="C410" s="20" t="str">
        <f>IF(B410="","",IF(AND(B410&gt;='01_Setup'!$B$7,B410&lt;='01_Setup'!$B$8),'01_Setup'!$B$6,"Outside selected year"))</f>
        <v/>
      </c>
      <c r="D410" s="20" t="str">
        <f>IF(B410="","",IF(B410&lt;'01_Setup'!$B$7,"",IF(B410&lt;=DATE('01_Setup'!$B$5,7,5),"Q1",IF(B410&lt;=DATE('01_Setup'!$B$5,10,5),"Q2",IF(B410&lt;=DATE('01_Setup'!$B$5+1,1,5),"Q3",IF(B410&lt;='01_Setup'!$B$8,"Q4",""))))))</f>
        <v/>
      </c>
      <c r="E410" s="22"/>
      <c r="F410" s="25"/>
      <c r="G410" s="25"/>
      <c r="H410" s="22"/>
      <c r="I410" s="22"/>
      <c r="J410" s="22"/>
      <c r="K410" s="22"/>
      <c r="L410" s="22"/>
      <c r="M410" s="17"/>
      <c r="N410" s="18"/>
      <c r="O410" s="19" t="str">
        <f t="shared" si="79"/>
        <v/>
      </c>
      <c r="P410" s="19" t="str">
        <f t="shared" si="80"/>
        <v/>
      </c>
      <c r="Q410" s="19" t="str">
        <f t="shared" si="81"/>
        <v/>
      </c>
      <c r="R410" s="19" t="str">
        <f t="shared" si="82"/>
        <v/>
      </c>
      <c r="S410" s="19" t="str">
        <f t="shared" si="83"/>
        <v/>
      </c>
      <c r="T410" s="19" t="str">
        <f t="shared" si="84"/>
        <v/>
      </c>
      <c r="U410" s="19" t="str">
        <f t="shared" si="85"/>
        <v/>
      </c>
      <c r="V410" s="19" t="str">
        <f t="shared" si="86"/>
        <v/>
      </c>
      <c r="W410" s="19" t="str">
        <f t="shared" si="87"/>
        <v/>
      </c>
      <c r="X410" s="17"/>
      <c r="Y410" s="23"/>
      <c r="Z410" s="23"/>
      <c r="AA410" s="26"/>
      <c r="AB410" s="24" t="str">
        <f>IF(B410="","",IF(OR(J410="Owner Funding",J410="Drawings",J410="Transfer",J410="Private"),IF(E410="","OK",IF(COUNTIF('01_Setup'!$B$23:$B$32,E410)=1,"OK","Unknown property")),IF(COUNTIF('01_Setup'!$B$23:$B$32,E410)=1,"OK","Unknown property")))</f>
        <v/>
      </c>
      <c r="AC410" s="24" t="str">
        <f t="shared" si="88"/>
        <v/>
      </c>
      <c r="AD410" s="24" t="str">
        <f t="shared" si="89"/>
        <v/>
      </c>
      <c r="AE410" s="24" t="str">
        <f t="shared" si="90"/>
        <v/>
      </c>
    </row>
    <row r="411" spans="1:31">
      <c r="A411" s="20" t="str">
        <f t="shared" si="78"/>
        <v/>
      </c>
      <c r="B411" s="21"/>
      <c r="C411" s="20" t="str">
        <f>IF(B411="","",IF(AND(B411&gt;='01_Setup'!$B$7,B411&lt;='01_Setup'!$B$8),'01_Setup'!$B$6,"Outside selected year"))</f>
        <v/>
      </c>
      <c r="D411" s="20" t="str">
        <f>IF(B411="","",IF(B411&lt;'01_Setup'!$B$7,"",IF(B411&lt;=DATE('01_Setup'!$B$5,7,5),"Q1",IF(B411&lt;=DATE('01_Setup'!$B$5,10,5),"Q2",IF(B411&lt;=DATE('01_Setup'!$B$5+1,1,5),"Q3",IF(B411&lt;='01_Setup'!$B$8,"Q4",""))))))</f>
        <v/>
      </c>
      <c r="E411" s="22"/>
      <c r="F411" s="25"/>
      <c r="G411" s="25"/>
      <c r="H411" s="22"/>
      <c r="I411" s="22"/>
      <c r="J411" s="22"/>
      <c r="K411" s="22"/>
      <c r="L411" s="22"/>
      <c r="M411" s="17"/>
      <c r="N411" s="18"/>
      <c r="O411" s="19" t="str">
        <f t="shared" si="79"/>
        <v/>
      </c>
      <c r="P411" s="19" t="str">
        <f t="shared" si="80"/>
        <v/>
      </c>
      <c r="Q411" s="19" t="str">
        <f t="shared" si="81"/>
        <v/>
      </c>
      <c r="R411" s="19" t="str">
        <f t="shared" si="82"/>
        <v/>
      </c>
      <c r="S411" s="19" t="str">
        <f t="shared" si="83"/>
        <v/>
      </c>
      <c r="T411" s="19" t="str">
        <f t="shared" si="84"/>
        <v/>
      </c>
      <c r="U411" s="19" t="str">
        <f t="shared" si="85"/>
        <v/>
      </c>
      <c r="V411" s="19" t="str">
        <f t="shared" si="86"/>
        <v/>
      </c>
      <c r="W411" s="19" t="str">
        <f t="shared" si="87"/>
        <v/>
      </c>
      <c r="X411" s="17"/>
      <c r="Y411" s="23"/>
      <c r="Z411" s="23"/>
      <c r="AA411" s="26"/>
      <c r="AB411" s="24" t="str">
        <f>IF(B411="","",IF(OR(J411="Owner Funding",J411="Drawings",J411="Transfer",J411="Private"),IF(E411="","OK",IF(COUNTIF('01_Setup'!$B$23:$B$32,E411)=1,"OK","Unknown property")),IF(COUNTIF('01_Setup'!$B$23:$B$32,E411)=1,"OK","Unknown property")))</f>
        <v/>
      </c>
      <c r="AC411" s="24" t="str">
        <f t="shared" si="88"/>
        <v/>
      </c>
      <c r="AD411" s="24" t="str">
        <f t="shared" si="89"/>
        <v/>
      </c>
      <c r="AE411" s="24" t="str">
        <f t="shared" si="90"/>
        <v/>
      </c>
    </row>
    <row r="412" spans="1:31">
      <c r="A412" s="20" t="str">
        <f t="shared" si="78"/>
        <v/>
      </c>
      <c r="B412" s="21"/>
      <c r="C412" s="20" t="str">
        <f>IF(B412="","",IF(AND(B412&gt;='01_Setup'!$B$7,B412&lt;='01_Setup'!$B$8),'01_Setup'!$B$6,"Outside selected year"))</f>
        <v/>
      </c>
      <c r="D412" s="20" t="str">
        <f>IF(B412="","",IF(B412&lt;'01_Setup'!$B$7,"",IF(B412&lt;=DATE('01_Setup'!$B$5,7,5),"Q1",IF(B412&lt;=DATE('01_Setup'!$B$5,10,5),"Q2",IF(B412&lt;=DATE('01_Setup'!$B$5+1,1,5),"Q3",IF(B412&lt;='01_Setup'!$B$8,"Q4",""))))))</f>
        <v/>
      </c>
      <c r="E412" s="22"/>
      <c r="F412" s="25"/>
      <c r="G412" s="25"/>
      <c r="H412" s="22"/>
      <c r="I412" s="22"/>
      <c r="J412" s="22"/>
      <c r="K412" s="22"/>
      <c r="L412" s="22"/>
      <c r="M412" s="17"/>
      <c r="N412" s="18"/>
      <c r="O412" s="19" t="str">
        <f t="shared" si="79"/>
        <v/>
      </c>
      <c r="P412" s="19" t="str">
        <f t="shared" si="80"/>
        <v/>
      </c>
      <c r="Q412" s="19" t="str">
        <f t="shared" si="81"/>
        <v/>
      </c>
      <c r="R412" s="19" t="str">
        <f t="shared" si="82"/>
        <v/>
      </c>
      <c r="S412" s="19" t="str">
        <f t="shared" si="83"/>
        <v/>
      </c>
      <c r="T412" s="19" t="str">
        <f t="shared" si="84"/>
        <v/>
      </c>
      <c r="U412" s="19" t="str">
        <f t="shared" si="85"/>
        <v/>
      </c>
      <c r="V412" s="19" t="str">
        <f t="shared" si="86"/>
        <v/>
      </c>
      <c r="W412" s="19" t="str">
        <f t="shared" si="87"/>
        <v/>
      </c>
      <c r="X412" s="17"/>
      <c r="Y412" s="23"/>
      <c r="Z412" s="23"/>
      <c r="AA412" s="26"/>
      <c r="AB412" s="24" t="str">
        <f>IF(B412="","",IF(OR(J412="Owner Funding",J412="Drawings",J412="Transfer",J412="Private"),IF(E412="","OK",IF(COUNTIF('01_Setup'!$B$23:$B$32,E412)=1,"OK","Unknown property")),IF(COUNTIF('01_Setup'!$B$23:$B$32,E412)=1,"OK","Unknown property")))</f>
        <v/>
      </c>
      <c r="AC412" s="24" t="str">
        <f t="shared" si="88"/>
        <v/>
      </c>
      <c r="AD412" s="24" t="str">
        <f t="shared" si="89"/>
        <v/>
      </c>
      <c r="AE412" s="24" t="str">
        <f t="shared" si="90"/>
        <v/>
      </c>
    </row>
    <row r="413" spans="1:31">
      <c r="A413" s="20" t="str">
        <f t="shared" si="78"/>
        <v/>
      </c>
      <c r="B413" s="21"/>
      <c r="C413" s="20" t="str">
        <f>IF(B413="","",IF(AND(B413&gt;='01_Setup'!$B$7,B413&lt;='01_Setup'!$B$8),'01_Setup'!$B$6,"Outside selected year"))</f>
        <v/>
      </c>
      <c r="D413" s="20" t="str">
        <f>IF(B413="","",IF(B413&lt;'01_Setup'!$B$7,"",IF(B413&lt;=DATE('01_Setup'!$B$5,7,5),"Q1",IF(B413&lt;=DATE('01_Setup'!$B$5,10,5),"Q2",IF(B413&lt;=DATE('01_Setup'!$B$5+1,1,5),"Q3",IF(B413&lt;='01_Setup'!$B$8,"Q4",""))))))</f>
        <v/>
      </c>
      <c r="E413" s="22"/>
      <c r="F413" s="25"/>
      <c r="G413" s="25"/>
      <c r="H413" s="22"/>
      <c r="I413" s="22"/>
      <c r="J413" s="22"/>
      <c r="K413" s="22"/>
      <c r="L413" s="22"/>
      <c r="M413" s="17"/>
      <c r="N413" s="18"/>
      <c r="O413" s="19" t="str">
        <f t="shared" si="79"/>
        <v/>
      </c>
      <c r="P413" s="19" t="str">
        <f t="shared" si="80"/>
        <v/>
      </c>
      <c r="Q413" s="19" t="str">
        <f t="shared" si="81"/>
        <v/>
      </c>
      <c r="R413" s="19" t="str">
        <f t="shared" si="82"/>
        <v/>
      </c>
      <c r="S413" s="19" t="str">
        <f t="shared" si="83"/>
        <v/>
      </c>
      <c r="T413" s="19" t="str">
        <f t="shared" si="84"/>
        <v/>
      </c>
      <c r="U413" s="19" t="str">
        <f t="shared" si="85"/>
        <v/>
      </c>
      <c r="V413" s="19" t="str">
        <f t="shared" si="86"/>
        <v/>
      </c>
      <c r="W413" s="19" t="str">
        <f t="shared" si="87"/>
        <v/>
      </c>
      <c r="X413" s="17"/>
      <c r="Y413" s="23"/>
      <c r="Z413" s="23"/>
      <c r="AA413" s="26"/>
      <c r="AB413" s="24" t="str">
        <f>IF(B413="","",IF(OR(J413="Owner Funding",J413="Drawings",J413="Transfer",J413="Private"),IF(E413="","OK",IF(COUNTIF('01_Setup'!$B$23:$B$32,E413)=1,"OK","Unknown property")),IF(COUNTIF('01_Setup'!$B$23:$B$32,E413)=1,"OK","Unknown property")))</f>
        <v/>
      </c>
      <c r="AC413" s="24" t="str">
        <f t="shared" si="88"/>
        <v/>
      </c>
      <c r="AD413" s="24" t="str">
        <f t="shared" si="89"/>
        <v/>
      </c>
      <c r="AE413" s="24" t="str">
        <f t="shared" si="90"/>
        <v/>
      </c>
    </row>
    <row r="414" spans="1:31">
      <c r="A414" s="20" t="str">
        <f t="shared" si="78"/>
        <v/>
      </c>
      <c r="B414" s="21"/>
      <c r="C414" s="20" t="str">
        <f>IF(B414="","",IF(AND(B414&gt;='01_Setup'!$B$7,B414&lt;='01_Setup'!$B$8),'01_Setup'!$B$6,"Outside selected year"))</f>
        <v/>
      </c>
      <c r="D414" s="20" t="str">
        <f>IF(B414="","",IF(B414&lt;'01_Setup'!$B$7,"",IF(B414&lt;=DATE('01_Setup'!$B$5,7,5),"Q1",IF(B414&lt;=DATE('01_Setup'!$B$5,10,5),"Q2",IF(B414&lt;=DATE('01_Setup'!$B$5+1,1,5),"Q3",IF(B414&lt;='01_Setup'!$B$8,"Q4",""))))))</f>
        <v/>
      </c>
      <c r="E414" s="22"/>
      <c r="F414" s="25"/>
      <c r="G414" s="25"/>
      <c r="H414" s="22"/>
      <c r="I414" s="22"/>
      <c r="J414" s="22"/>
      <c r="K414" s="22"/>
      <c r="L414" s="22"/>
      <c r="M414" s="17"/>
      <c r="N414" s="18"/>
      <c r="O414" s="19" t="str">
        <f t="shared" si="79"/>
        <v/>
      </c>
      <c r="P414" s="19" t="str">
        <f t="shared" si="80"/>
        <v/>
      </c>
      <c r="Q414" s="19" t="str">
        <f t="shared" si="81"/>
        <v/>
      </c>
      <c r="R414" s="19" t="str">
        <f t="shared" si="82"/>
        <v/>
      </c>
      <c r="S414" s="19" t="str">
        <f t="shared" si="83"/>
        <v/>
      </c>
      <c r="T414" s="19" t="str">
        <f t="shared" si="84"/>
        <v/>
      </c>
      <c r="U414" s="19" t="str">
        <f t="shared" si="85"/>
        <v/>
      </c>
      <c r="V414" s="19" t="str">
        <f t="shared" si="86"/>
        <v/>
      </c>
      <c r="W414" s="19" t="str">
        <f t="shared" si="87"/>
        <v/>
      </c>
      <c r="X414" s="17"/>
      <c r="Y414" s="23"/>
      <c r="Z414" s="23"/>
      <c r="AA414" s="26"/>
      <c r="AB414" s="24" t="str">
        <f>IF(B414="","",IF(OR(J414="Owner Funding",J414="Drawings",J414="Transfer",J414="Private"),IF(E414="","OK",IF(COUNTIF('01_Setup'!$B$23:$B$32,E414)=1,"OK","Unknown property")),IF(COUNTIF('01_Setup'!$B$23:$B$32,E414)=1,"OK","Unknown property")))</f>
        <v/>
      </c>
      <c r="AC414" s="24" t="str">
        <f t="shared" si="88"/>
        <v/>
      </c>
      <c r="AD414" s="24" t="str">
        <f t="shared" si="89"/>
        <v/>
      </c>
      <c r="AE414" s="24" t="str">
        <f t="shared" si="90"/>
        <v/>
      </c>
    </row>
    <row r="415" spans="1:31">
      <c r="A415" s="20" t="str">
        <f t="shared" si="78"/>
        <v/>
      </c>
      <c r="B415" s="21"/>
      <c r="C415" s="20" t="str">
        <f>IF(B415="","",IF(AND(B415&gt;='01_Setup'!$B$7,B415&lt;='01_Setup'!$B$8),'01_Setup'!$B$6,"Outside selected year"))</f>
        <v/>
      </c>
      <c r="D415" s="20" t="str">
        <f>IF(B415="","",IF(B415&lt;'01_Setup'!$B$7,"",IF(B415&lt;=DATE('01_Setup'!$B$5,7,5),"Q1",IF(B415&lt;=DATE('01_Setup'!$B$5,10,5),"Q2",IF(B415&lt;=DATE('01_Setup'!$B$5+1,1,5),"Q3",IF(B415&lt;='01_Setup'!$B$8,"Q4",""))))))</f>
        <v/>
      </c>
      <c r="E415" s="22"/>
      <c r="F415" s="25"/>
      <c r="G415" s="25"/>
      <c r="H415" s="22"/>
      <c r="I415" s="22"/>
      <c r="J415" s="22"/>
      <c r="K415" s="22"/>
      <c r="L415" s="22"/>
      <c r="M415" s="17"/>
      <c r="N415" s="18"/>
      <c r="O415" s="19" t="str">
        <f t="shared" si="79"/>
        <v/>
      </c>
      <c r="P415" s="19" t="str">
        <f t="shared" si="80"/>
        <v/>
      </c>
      <c r="Q415" s="19" t="str">
        <f t="shared" si="81"/>
        <v/>
      </c>
      <c r="R415" s="19" t="str">
        <f t="shared" si="82"/>
        <v/>
      </c>
      <c r="S415" s="19" t="str">
        <f t="shared" si="83"/>
        <v/>
      </c>
      <c r="T415" s="19" t="str">
        <f t="shared" si="84"/>
        <v/>
      </c>
      <c r="U415" s="19" t="str">
        <f t="shared" si="85"/>
        <v/>
      </c>
      <c r="V415" s="19" t="str">
        <f t="shared" si="86"/>
        <v/>
      </c>
      <c r="W415" s="19" t="str">
        <f t="shared" si="87"/>
        <v/>
      </c>
      <c r="X415" s="17"/>
      <c r="Y415" s="23"/>
      <c r="Z415" s="23"/>
      <c r="AA415" s="26"/>
      <c r="AB415" s="24" t="str">
        <f>IF(B415="","",IF(OR(J415="Owner Funding",J415="Drawings",J415="Transfer",J415="Private"),IF(E415="","OK",IF(COUNTIF('01_Setup'!$B$23:$B$32,E415)=1,"OK","Unknown property")),IF(COUNTIF('01_Setup'!$B$23:$B$32,E415)=1,"OK","Unknown property")))</f>
        <v/>
      </c>
      <c r="AC415" s="24" t="str">
        <f t="shared" si="88"/>
        <v/>
      </c>
      <c r="AD415" s="24" t="str">
        <f t="shared" si="89"/>
        <v/>
      </c>
      <c r="AE415" s="24" t="str">
        <f t="shared" si="90"/>
        <v/>
      </c>
    </row>
    <row r="416" spans="1:31">
      <c r="A416" s="20" t="str">
        <f t="shared" si="78"/>
        <v/>
      </c>
      <c r="B416" s="21"/>
      <c r="C416" s="20" t="str">
        <f>IF(B416="","",IF(AND(B416&gt;='01_Setup'!$B$7,B416&lt;='01_Setup'!$B$8),'01_Setup'!$B$6,"Outside selected year"))</f>
        <v/>
      </c>
      <c r="D416" s="20" t="str">
        <f>IF(B416="","",IF(B416&lt;'01_Setup'!$B$7,"",IF(B416&lt;=DATE('01_Setup'!$B$5,7,5),"Q1",IF(B416&lt;=DATE('01_Setup'!$B$5,10,5),"Q2",IF(B416&lt;=DATE('01_Setup'!$B$5+1,1,5),"Q3",IF(B416&lt;='01_Setup'!$B$8,"Q4",""))))))</f>
        <v/>
      </c>
      <c r="E416" s="22"/>
      <c r="F416" s="25"/>
      <c r="G416" s="25"/>
      <c r="H416" s="22"/>
      <c r="I416" s="22"/>
      <c r="J416" s="22"/>
      <c r="K416" s="22"/>
      <c r="L416" s="22"/>
      <c r="M416" s="17"/>
      <c r="N416" s="18"/>
      <c r="O416" s="19" t="str">
        <f t="shared" si="79"/>
        <v/>
      </c>
      <c r="P416" s="19" t="str">
        <f t="shared" si="80"/>
        <v/>
      </c>
      <c r="Q416" s="19" t="str">
        <f t="shared" si="81"/>
        <v/>
      </c>
      <c r="R416" s="19" t="str">
        <f t="shared" si="82"/>
        <v/>
      </c>
      <c r="S416" s="19" t="str">
        <f t="shared" si="83"/>
        <v/>
      </c>
      <c r="T416" s="19" t="str">
        <f t="shared" si="84"/>
        <v/>
      </c>
      <c r="U416" s="19" t="str">
        <f t="shared" si="85"/>
        <v/>
      </c>
      <c r="V416" s="19" t="str">
        <f t="shared" si="86"/>
        <v/>
      </c>
      <c r="W416" s="19" t="str">
        <f t="shared" si="87"/>
        <v/>
      </c>
      <c r="X416" s="17"/>
      <c r="Y416" s="23"/>
      <c r="Z416" s="23"/>
      <c r="AA416" s="26"/>
      <c r="AB416" s="24" t="str">
        <f>IF(B416="","",IF(OR(J416="Owner Funding",J416="Drawings",J416="Transfer",J416="Private"),IF(E416="","OK",IF(COUNTIF('01_Setup'!$B$23:$B$32,E416)=1,"OK","Unknown property")),IF(COUNTIF('01_Setup'!$B$23:$B$32,E416)=1,"OK","Unknown property")))</f>
        <v/>
      </c>
      <c r="AC416" s="24" t="str">
        <f t="shared" si="88"/>
        <v/>
      </c>
      <c r="AD416" s="24" t="str">
        <f t="shared" si="89"/>
        <v/>
      </c>
      <c r="AE416" s="24" t="str">
        <f t="shared" si="90"/>
        <v/>
      </c>
    </row>
    <row r="417" spans="1:31">
      <c r="A417" s="20" t="str">
        <f t="shared" si="78"/>
        <v/>
      </c>
      <c r="B417" s="21"/>
      <c r="C417" s="20" t="str">
        <f>IF(B417="","",IF(AND(B417&gt;='01_Setup'!$B$7,B417&lt;='01_Setup'!$B$8),'01_Setup'!$B$6,"Outside selected year"))</f>
        <v/>
      </c>
      <c r="D417" s="20" t="str">
        <f>IF(B417="","",IF(B417&lt;'01_Setup'!$B$7,"",IF(B417&lt;=DATE('01_Setup'!$B$5,7,5),"Q1",IF(B417&lt;=DATE('01_Setup'!$B$5,10,5),"Q2",IF(B417&lt;=DATE('01_Setup'!$B$5+1,1,5),"Q3",IF(B417&lt;='01_Setup'!$B$8,"Q4",""))))))</f>
        <v/>
      </c>
      <c r="E417" s="22"/>
      <c r="F417" s="25"/>
      <c r="G417" s="25"/>
      <c r="H417" s="22"/>
      <c r="I417" s="22"/>
      <c r="J417" s="22"/>
      <c r="K417" s="22"/>
      <c r="L417" s="22"/>
      <c r="M417" s="17"/>
      <c r="N417" s="18"/>
      <c r="O417" s="19" t="str">
        <f t="shared" si="79"/>
        <v/>
      </c>
      <c r="P417" s="19" t="str">
        <f t="shared" si="80"/>
        <v/>
      </c>
      <c r="Q417" s="19" t="str">
        <f t="shared" si="81"/>
        <v/>
      </c>
      <c r="R417" s="19" t="str">
        <f t="shared" si="82"/>
        <v/>
      </c>
      <c r="S417" s="19" t="str">
        <f t="shared" si="83"/>
        <v/>
      </c>
      <c r="T417" s="19" t="str">
        <f t="shared" si="84"/>
        <v/>
      </c>
      <c r="U417" s="19" t="str">
        <f t="shared" si="85"/>
        <v/>
      </c>
      <c r="V417" s="19" t="str">
        <f t="shared" si="86"/>
        <v/>
      </c>
      <c r="W417" s="19" t="str">
        <f t="shared" si="87"/>
        <v/>
      </c>
      <c r="X417" s="17"/>
      <c r="Y417" s="23"/>
      <c r="Z417" s="23"/>
      <c r="AA417" s="26"/>
      <c r="AB417" s="24" t="str">
        <f>IF(B417="","",IF(OR(J417="Owner Funding",J417="Drawings",J417="Transfer",J417="Private"),IF(E417="","OK",IF(COUNTIF('01_Setup'!$B$23:$B$32,E417)=1,"OK","Unknown property")),IF(COUNTIF('01_Setup'!$B$23:$B$32,E417)=1,"OK","Unknown property")))</f>
        <v/>
      </c>
      <c r="AC417" s="24" t="str">
        <f t="shared" si="88"/>
        <v/>
      </c>
      <c r="AD417" s="24" t="str">
        <f t="shared" si="89"/>
        <v/>
      </c>
      <c r="AE417" s="24" t="str">
        <f t="shared" si="90"/>
        <v/>
      </c>
    </row>
    <row r="418" spans="1:31">
      <c r="A418" s="20" t="str">
        <f t="shared" si="78"/>
        <v/>
      </c>
      <c r="B418" s="21"/>
      <c r="C418" s="20" t="str">
        <f>IF(B418="","",IF(AND(B418&gt;='01_Setup'!$B$7,B418&lt;='01_Setup'!$B$8),'01_Setup'!$B$6,"Outside selected year"))</f>
        <v/>
      </c>
      <c r="D418" s="20" t="str">
        <f>IF(B418="","",IF(B418&lt;'01_Setup'!$B$7,"",IF(B418&lt;=DATE('01_Setup'!$B$5,7,5),"Q1",IF(B418&lt;=DATE('01_Setup'!$B$5,10,5),"Q2",IF(B418&lt;=DATE('01_Setup'!$B$5+1,1,5),"Q3",IF(B418&lt;='01_Setup'!$B$8,"Q4",""))))))</f>
        <v/>
      </c>
      <c r="E418" s="22"/>
      <c r="F418" s="25"/>
      <c r="G418" s="25"/>
      <c r="H418" s="22"/>
      <c r="I418" s="22"/>
      <c r="J418" s="22"/>
      <c r="K418" s="22"/>
      <c r="L418" s="22"/>
      <c r="M418" s="17"/>
      <c r="N418" s="18"/>
      <c r="O418" s="19" t="str">
        <f t="shared" si="79"/>
        <v/>
      </c>
      <c r="P418" s="19" t="str">
        <f t="shared" si="80"/>
        <v/>
      </c>
      <c r="Q418" s="19" t="str">
        <f t="shared" si="81"/>
        <v/>
      </c>
      <c r="R418" s="19" t="str">
        <f t="shared" si="82"/>
        <v/>
      </c>
      <c r="S418" s="19" t="str">
        <f t="shared" si="83"/>
        <v/>
      </c>
      <c r="T418" s="19" t="str">
        <f t="shared" si="84"/>
        <v/>
      </c>
      <c r="U418" s="19" t="str">
        <f t="shared" si="85"/>
        <v/>
      </c>
      <c r="V418" s="19" t="str">
        <f t="shared" si="86"/>
        <v/>
      </c>
      <c r="W418" s="19" t="str">
        <f t="shared" si="87"/>
        <v/>
      </c>
      <c r="X418" s="17"/>
      <c r="Y418" s="23"/>
      <c r="Z418" s="23"/>
      <c r="AA418" s="26"/>
      <c r="AB418" s="24" t="str">
        <f>IF(B418="","",IF(OR(J418="Owner Funding",J418="Drawings",J418="Transfer",J418="Private"),IF(E418="","OK",IF(COUNTIF('01_Setup'!$B$23:$B$32,E418)=1,"OK","Unknown property")),IF(COUNTIF('01_Setup'!$B$23:$B$32,E418)=1,"OK","Unknown property")))</f>
        <v/>
      </c>
      <c r="AC418" s="24" t="str">
        <f t="shared" si="88"/>
        <v/>
      </c>
      <c r="AD418" s="24" t="str">
        <f t="shared" si="89"/>
        <v/>
      </c>
      <c r="AE418" s="24" t="str">
        <f t="shared" si="90"/>
        <v/>
      </c>
    </row>
    <row r="419" spans="1:31">
      <c r="A419" s="20" t="str">
        <f t="shared" si="78"/>
        <v/>
      </c>
      <c r="B419" s="21"/>
      <c r="C419" s="20" t="str">
        <f>IF(B419="","",IF(AND(B419&gt;='01_Setup'!$B$7,B419&lt;='01_Setup'!$B$8),'01_Setup'!$B$6,"Outside selected year"))</f>
        <v/>
      </c>
      <c r="D419" s="20" t="str">
        <f>IF(B419="","",IF(B419&lt;'01_Setup'!$B$7,"",IF(B419&lt;=DATE('01_Setup'!$B$5,7,5),"Q1",IF(B419&lt;=DATE('01_Setup'!$B$5,10,5),"Q2",IF(B419&lt;=DATE('01_Setup'!$B$5+1,1,5),"Q3",IF(B419&lt;='01_Setup'!$B$8,"Q4",""))))))</f>
        <v/>
      </c>
      <c r="E419" s="22"/>
      <c r="F419" s="25"/>
      <c r="G419" s="25"/>
      <c r="H419" s="22"/>
      <c r="I419" s="22"/>
      <c r="J419" s="22"/>
      <c r="K419" s="22"/>
      <c r="L419" s="22"/>
      <c r="M419" s="17"/>
      <c r="N419" s="18"/>
      <c r="O419" s="19" t="str">
        <f t="shared" si="79"/>
        <v/>
      </c>
      <c r="P419" s="19" t="str">
        <f t="shared" si="80"/>
        <v/>
      </c>
      <c r="Q419" s="19" t="str">
        <f t="shared" si="81"/>
        <v/>
      </c>
      <c r="R419" s="19" t="str">
        <f t="shared" si="82"/>
        <v/>
      </c>
      <c r="S419" s="19" t="str">
        <f t="shared" si="83"/>
        <v/>
      </c>
      <c r="T419" s="19" t="str">
        <f t="shared" si="84"/>
        <v/>
      </c>
      <c r="U419" s="19" t="str">
        <f t="shared" si="85"/>
        <v/>
      </c>
      <c r="V419" s="19" t="str">
        <f t="shared" si="86"/>
        <v/>
      </c>
      <c r="W419" s="19" t="str">
        <f t="shared" si="87"/>
        <v/>
      </c>
      <c r="X419" s="17"/>
      <c r="Y419" s="23"/>
      <c r="Z419" s="23"/>
      <c r="AA419" s="26"/>
      <c r="AB419" s="24" t="str">
        <f>IF(B419="","",IF(OR(J419="Owner Funding",J419="Drawings",J419="Transfer",J419="Private"),IF(E419="","OK",IF(COUNTIF('01_Setup'!$B$23:$B$32,E419)=1,"OK","Unknown property")),IF(COUNTIF('01_Setup'!$B$23:$B$32,E419)=1,"OK","Unknown property")))</f>
        <v/>
      </c>
      <c r="AC419" s="24" t="str">
        <f t="shared" si="88"/>
        <v/>
      </c>
      <c r="AD419" s="24" t="str">
        <f t="shared" si="89"/>
        <v/>
      </c>
      <c r="AE419" s="24" t="str">
        <f t="shared" si="90"/>
        <v/>
      </c>
    </row>
    <row r="420" spans="1:31">
      <c r="A420" s="20" t="str">
        <f t="shared" si="78"/>
        <v/>
      </c>
      <c r="B420" s="21"/>
      <c r="C420" s="20" t="str">
        <f>IF(B420="","",IF(AND(B420&gt;='01_Setup'!$B$7,B420&lt;='01_Setup'!$B$8),'01_Setup'!$B$6,"Outside selected year"))</f>
        <v/>
      </c>
      <c r="D420" s="20" t="str">
        <f>IF(B420="","",IF(B420&lt;'01_Setup'!$B$7,"",IF(B420&lt;=DATE('01_Setup'!$B$5,7,5),"Q1",IF(B420&lt;=DATE('01_Setup'!$B$5,10,5),"Q2",IF(B420&lt;=DATE('01_Setup'!$B$5+1,1,5),"Q3",IF(B420&lt;='01_Setup'!$B$8,"Q4",""))))))</f>
        <v/>
      </c>
      <c r="E420" s="22"/>
      <c r="F420" s="25"/>
      <c r="G420" s="25"/>
      <c r="H420" s="22"/>
      <c r="I420" s="22"/>
      <c r="J420" s="22"/>
      <c r="K420" s="22"/>
      <c r="L420" s="22"/>
      <c r="M420" s="17"/>
      <c r="N420" s="18"/>
      <c r="O420" s="19" t="str">
        <f t="shared" si="79"/>
        <v/>
      </c>
      <c r="P420" s="19" t="str">
        <f t="shared" si="80"/>
        <v/>
      </c>
      <c r="Q420" s="19" t="str">
        <f t="shared" si="81"/>
        <v/>
      </c>
      <c r="R420" s="19" t="str">
        <f t="shared" si="82"/>
        <v/>
      </c>
      <c r="S420" s="19" t="str">
        <f t="shared" si="83"/>
        <v/>
      </c>
      <c r="T420" s="19" t="str">
        <f t="shared" si="84"/>
        <v/>
      </c>
      <c r="U420" s="19" t="str">
        <f t="shared" si="85"/>
        <v/>
      </c>
      <c r="V420" s="19" t="str">
        <f t="shared" si="86"/>
        <v/>
      </c>
      <c r="W420" s="19" t="str">
        <f t="shared" si="87"/>
        <v/>
      </c>
      <c r="X420" s="17"/>
      <c r="Y420" s="23"/>
      <c r="Z420" s="23"/>
      <c r="AA420" s="26"/>
      <c r="AB420" s="24" t="str">
        <f>IF(B420="","",IF(OR(J420="Owner Funding",J420="Drawings",J420="Transfer",J420="Private"),IF(E420="","OK",IF(COUNTIF('01_Setup'!$B$23:$B$32,E420)=1,"OK","Unknown property")),IF(COUNTIF('01_Setup'!$B$23:$B$32,E420)=1,"OK","Unknown property")))</f>
        <v/>
      </c>
      <c r="AC420" s="24" t="str">
        <f t="shared" si="88"/>
        <v/>
      </c>
      <c r="AD420" s="24" t="str">
        <f t="shared" si="89"/>
        <v/>
      </c>
      <c r="AE420" s="24" t="str">
        <f t="shared" si="90"/>
        <v/>
      </c>
    </row>
    <row r="421" spans="1:31">
      <c r="A421" s="20" t="str">
        <f t="shared" si="78"/>
        <v/>
      </c>
      <c r="B421" s="21"/>
      <c r="C421" s="20" t="str">
        <f>IF(B421="","",IF(AND(B421&gt;='01_Setup'!$B$7,B421&lt;='01_Setup'!$B$8),'01_Setup'!$B$6,"Outside selected year"))</f>
        <v/>
      </c>
      <c r="D421" s="20" t="str">
        <f>IF(B421="","",IF(B421&lt;'01_Setup'!$B$7,"",IF(B421&lt;=DATE('01_Setup'!$B$5,7,5),"Q1",IF(B421&lt;=DATE('01_Setup'!$B$5,10,5),"Q2",IF(B421&lt;=DATE('01_Setup'!$B$5+1,1,5),"Q3",IF(B421&lt;='01_Setup'!$B$8,"Q4",""))))))</f>
        <v/>
      </c>
      <c r="E421" s="22"/>
      <c r="F421" s="25"/>
      <c r="G421" s="25"/>
      <c r="H421" s="22"/>
      <c r="I421" s="22"/>
      <c r="J421" s="22"/>
      <c r="K421" s="22"/>
      <c r="L421" s="22"/>
      <c r="M421" s="17"/>
      <c r="N421" s="18"/>
      <c r="O421" s="19" t="str">
        <f t="shared" si="79"/>
        <v/>
      </c>
      <c r="P421" s="19" t="str">
        <f t="shared" si="80"/>
        <v/>
      </c>
      <c r="Q421" s="19" t="str">
        <f t="shared" si="81"/>
        <v/>
      </c>
      <c r="R421" s="19" t="str">
        <f t="shared" si="82"/>
        <v/>
      </c>
      <c r="S421" s="19" t="str">
        <f t="shared" si="83"/>
        <v/>
      </c>
      <c r="T421" s="19" t="str">
        <f t="shared" si="84"/>
        <v/>
      </c>
      <c r="U421" s="19" t="str">
        <f t="shared" si="85"/>
        <v/>
      </c>
      <c r="V421" s="19" t="str">
        <f t="shared" si="86"/>
        <v/>
      </c>
      <c r="W421" s="19" t="str">
        <f t="shared" si="87"/>
        <v/>
      </c>
      <c r="X421" s="17"/>
      <c r="Y421" s="23"/>
      <c r="Z421" s="23"/>
      <c r="AA421" s="26"/>
      <c r="AB421" s="24" t="str">
        <f>IF(B421="","",IF(OR(J421="Owner Funding",J421="Drawings",J421="Transfer",J421="Private"),IF(E421="","OK",IF(COUNTIF('01_Setup'!$B$23:$B$32,E421)=1,"OK","Unknown property")),IF(COUNTIF('01_Setup'!$B$23:$B$32,E421)=1,"OK","Unknown property")))</f>
        <v/>
      </c>
      <c r="AC421" s="24" t="str">
        <f t="shared" si="88"/>
        <v/>
      </c>
      <c r="AD421" s="24" t="str">
        <f t="shared" si="89"/>
        <v/>
      </c>
      <c r="AE421" s="24" t="str">
        <f t="shared" si="90"/>
        <v/>
      </c>
    </row>
    <row r="422" spans="1:31">
      <c r="A422" s="20" t="str">
        <f t="shared" si="78"/>
        <v/>
      </c>
      <c r="B422" s="21"/>
      <c r="C422" s="20" t="str">
        <f>IF(B422="","",IF(AND(B422&gt;='01_Setup'!$B$7,B422&lt;='01_Setup'!$B$8),'01_Setup'!$B$6,"Outside selected year"))</f>
        <v/>
      </c>
      <c r="D422" s="20" t="str">
        <f>IF(B422="","",IF(B422&lt;'01_Setup'!$B$7,"",IF(B422&lt;=DATE('01_Setup'!$B$5,7,5),"Q1",IF(B422&lt;=DATE('01_Setup'!$B$5,10,5),"Q2",IF(B422&lt;=DATE('01_Setup'!$B$5+1,1,5),"Q3",IF(B422&lt;='01_Setup'!$B$8,"Q4",""))))))</f>
        <v/>
      </c>
      <c r="E422" s="22"/>
      <c r="F422" s="25"/>
      <c r="G422" s="25"/>
      <c r="H422" s="22"/>
      <c r="I422" s="22"/>
      <c r="J422" s="22"/>
      <c r="K422" s="22"/>
      <c r="L422" s="22"/>
      <c r="M422" s="17"/>
      <c r="N422" s="18"/>
      <c r="O422" s="19" t="str">
        <f t="shared" si="79"/>
        <v/>
      </c>
      <c r="P422" s="19" t="str">
        <f t="shared" si="80"/>
        <v/>
      </c>
      <c r="Q422" s="19" t="str">
        <f t="shared" si="81"/>
        <v/>
      </c>
      <c r="R422" s="19" t="str">
        <f t="shared" si="82"/>
        <v/>
      </c>
      <c r="S422" s="19" t="str">
        <f t="shared" si="83"/>
        <v/>
      </c>
      <c r="T422" s="19" t="str">
        <f t="shared" si="84"/>
        <v/>
      </c>
      <c r="U422" s="19" t="str">
        <f t="shared" si="85"/>
        <v/>
      </c>
      <c r="V422" s="19" t="str">
        <f t="shared" si="86"/>
        <v/>
      </c>
      <c r="W422" s="19" t="str">
        <f t="shared" si="87"/>
        <v/>
      </c>
      <c r="X422" s="17"/>
      <c r="Y422" s="23"/>
      <c r="Z422" s="23"/>
      <c r="AA422" s="26"/>
      <c r="AB422" s="24" t="str">
        <f>IF(B422="","",IF(OR(J422="Owner Funding",J422="Drawings",J422="Transfer",J422="Private"),IF(E422="","OK",IF(COUNTIF('01_Setup'!$B$23:$B$32,E422)=1,"OK","Unknown property")),IF(COUNTIF('01_Setup'!$B$23:$B$32,E422)=1,"OK","Unknown property")))</f>
        <v/>
      </c>
      <c r="AC422" s="24" t="str">
        <f t="shared" si="88"/>
        <v/>
      </c>
      <c r="AD422" s="24" t="str">
        <f t="shared" si="89"/>
        <v/>
      </c>
      <c r="AE422" s="24" t="str">
        <f t="shared" si="90"/>
        <v/>
      </c>
    </row>
    <row r="423" spans="1:31">
      <c r="A423" s="20" t="str">
        <f t="shared" si="78"/>
        <v/>
      </c>
      <c r="B423" s="21"/>
      <c r="C423" s="20" t="str">
        <f>IF(B423="","",IF(AND(B423&gt;='01_Setup'!$B$7,B423&lt;='01_Setup'!$B$8),'01_Setup'!$B$6,"Outside selected year"))</f>
        <v/>
      </c>
      <c r="D423" s="20" t="str">
        <f>IF(B423="","",IF(B423&lt;'01_Setup'!$B$7,"",IF(B423&lt;=DATE('01_Setup'!$B$5,7,5),"Q1",IF(B423&lt;=DATE('01_Setup'!$B$5,10,5),"Q2",IF(B423&lt;=DATE('01_Setup'!$B$5+1,1,5),"Q3",IF(B423&lt;='01_Setup'!$B$8,"Q4",""))))))</f>
        <v/>
      </c>
      <c r="E423" s="22"/>
      <c r="F423" s="25"/>
      <c r="G423" s="25"/>
      <c r="H423" s="22"/>
      <c r="I423" s="22"/>
      <c r="J423" s="22"/>
      <c r="K423" s="22"/>
      <c r="L423" s="22"/>
      <c r="M423" s="17"/>
      <c r="N423" s="18"/>
      <c r="O423" s="19" t="str">
        <f t="shared" si="79"/>
        <v/>
      </c>
      <c r="P423" s="19" t="str">
        <f t="shared" si="80"/>
        <v/>
      </c>
      <c r="Q423" s="19" t="str">
        <f t="shared" si="81"/>
        <v/>
      </c>
      <c r="R423" s="19" t="str">
        <f t="shared" si="82"/>
        <v/>
      </c>
      <c r="S423" s="19" t="str">
        <f t="shared" si="83"/>
        <v/>
      </c>
      <c r="T423" s="19" t="str">
        <f t="shared" si="84"/>
        <v/>
      </c>
      <c r="U423" s="19" t="str">
        <f t="shared" si="85"/>
        <v/>
      </c>
      <c r="V423" s="19" t="str">
        <f t="shared" si="86"/>
        <v/>
      </c>
      <c r="W423" s="19" t="str">
        <f t="shared" si="87"/>
        <v/>
      </c>
      <c r="X423" s="17"/>
      <c r="Y423" s="23"/>
      <c r="Z423" s="23"/>
      <c r="AA423" s="26"/>
      <c r="AB423" s="24" t="str">
        <f>IF(B423="","",IF(OR(J423="Owner Funding",J423="Drawings",J423="Transfer",J423="Private"),IF(E423="","OK",IF(COUNTIF('01_Setup'!$B$23:$B$32,E423)=1,"OK","Unknown property")),IF(COUNTIF('01_Setup'!$B$23:$B$32,E423)=1,"OK","Unknown property")))</f>
        <v/>
      </c>
      <c r="AC423" s="24" t="str">
        <f t="shared" si="88"/>
        <v/>
      </c>
      <c r="AD423" s="24" t="str">
        <f t="shared" si="89"/>
        <v/>
      </c>
      <c r="AE423" s="24" t="str">
        <f t="shared" si="90"/>
        <v/>
      </c>
    </row>
    <row r="424" spans="1:31">
      <c r="A424" s="20" t="str">
        <f t="shared" si="78"/>
        <v/>
      </c>
      <c r="B424" s="21"/>
      <c r="C424" s="20" t="str">
        <f>IF(B424="","",IF(AND(B424&gt;='01_Setup'!$B$7,B424&lt;='01_Setup'!$B$8),'01_Setup'!$B$6,"Outside selected year"))</f>
        <v/>
      </c>
      <c r="D424" s="20" t="str">
        <f>IF(B424="","",IF(B424&lt;'01_Setup'!$B$7,"",IF(B424&lt;=DATE('01_Setup'!$B$5,7,5),"Q1",IF(B424&lt;=DATE('01_Setup'!$B$5,10,5),"Q2",IF(B424&lt;=DATE('01_Setup'!$B$5+1,1,5),"Q3",IF(B424&lt;='01_Setup'!$B$8,"Q4",""))))))</f>
        <v/>
      </c>
      <c r="E424" s="22"/>
      <c r="F424" s="25"/>
      <c r="G424" s="25"/>
      <c r="H424" s="22"/>
      <c r="I424" s="22"/>
      <c r="J424" s="22"/>
      <c r="K424" s="22"/>
      <c r="L424" s="22"/>
      <c r="M424" s="17"/>
      <c r="N424" s="18"/>
      <c r="O424" s="19" t="str">
        <f t="shared" si="79"/>
        <v/>
      </c>
      <c r="P424" s="19" t="str">
        <f t="shared" si="80"/>
        <v/>
      </c>
      <c r="Q424" s="19" t="str">
        <f t="shared" si="81"/>
        <v/>
      </c>
      <c r="R424" s="19" t="str">
        <f t="shared" si="82"/>
        <v/>
      </c>
      <c r="S424" s="19" t="str">
        <f t="shared" si="83"/>
        <v/>
      </c>
      <c r="T424" s="19" t="str">
        <f t="shared" si="84"/>
        <v/>
      </c>
      <c r="U424" s="19" t="str">
        <f t="shared" si="85"/>
        <v/>
      </c>
      <c r="V424" s="19" t="str">
        <f t="shared" si="86"/>
        <v/>
      </c>
      <c r="W424" s="19" t="str">
        <f t="shared" si="87"/>
        <v/>
      </c>
      <c r="X424" s="17"/>
      <c r="Y424" s="23"/>
      <c r="Z424" s="23"/>
      <c r="AA424" s="26"/>
      <c r="AB424" s="24" t="str">
        <f>IF(B424="","",IF(OR(J424="Owner Funding",J424="Drawings",J424="Transfer",J424="Private"),IF(E424="","OK",IF(COUNTIF('01_Setup'!$B$23:$B$32,E424)=1,"OK","Unknown property")),IF(COUNTIF('01_Setup'!$B$23:$B$32,E424)=1,"OK","Unknown property")))</f>
        <v/>
      </c>
      <c r="AC424" s="24" t="str">
        <f t="shared" si="88"/>
        <v/>
      </c>
      <c r="AD424" s="24" t="str">
        <f t="shared" si="89"/>
        <v/>
      </c>
      <c r="AE424" s="24" t="str">
        <f t="shared" si="90"/>
        <v/>
      </c>
    </row>
    <row r="425" spans="1:31">
      <c r="A425" s="20" t="str">
        <f t="shared" si="78"/>
        <v/>
      </c>
      <c r="B425" s="21"/>
      <c r="C425" s="20" t="str">
        <f>IF(B425="","",IF(AND(B425&gt;='01_Setup'!$B$7,B425&lt;='01_Setup'!$B$8),'01_Setup'!$B$6,"Outside selected year"))</f>
        <v/>
      </c>
      <c r="D425" s="20" t="str">
        <f>IF(B425="","",IF(B425&lt;'01_Setup'!$B$7,"",IF(B425&lt;=DATE('01_Setup'!$B$5,7,5),"Q1",IF(B425&lt;=DATE('01_Setup'!$B$5,10,5),"Q2",IF(B425&lt;=DATE('01_Setup'!$B$5+1,1,5),"Q3",IF(B425&lt;='01_Setup'!$B$8,"Q4",""))))))</f>
        <v/>
      </c>
      <c r="E425" s="22"/>
      <c r="F425" s="25"/>
      <c r="G425" s="25"/>
      <c r="H425" s="22"/>
      <c r="I425" s="22"/>
      <c r="J425" s="22"/>
      <c r="K425" s="22"/>
      <c r="L425" s="22"/>
      <c r="M425" s="17"/>
      <c r="N425" s="18"/>
      <c r="O425" s="19" t="str">
        <f t="shared" si="79"/>
        <v/>
      </c>
      <c r="P425" s="19" t="str">
        <f t="shared" si="80"/>
        <v/>
      </c>
      <c r="Q425" s="19" t="str">
        <f t="shared" si="81"/>
        <v/>
      </c>
      <c r="R425" s="19" t="str">
        <f t="shared" si="82"/>
        <v/>
      </c>
      <c r="S425" s="19" t="str">
        <f t="shared" si="83"/>
        <v/>
      </c>
      <c r="T425" s="19" t="str">
        <f t="shared" si="84"/>
        <v/>
      </c>
      <c r="U425" s="19" t="str">
        <f t="shared" si="85"/>
        <v/>
      </c>
      <c r="V425" s="19" t="str">
        <f t="shared" si="86"/>
        <v/>
      </c>
      <c r="W425" s="19" t="str">
        <f t="shared" si="87"/>
        <v/>
      </c>
      <c r="X425" s="17"/>
      <c r="Y425" s="23"/>
      <c r="Z425" s="23"/>
      <c r="AA425" s="26"/>
      <c r="AB425" s="24" t="str">
        <f>IF(B425="","",IF(OR(J425="Owner Funding",J425="Drawings",J425="Transfer",J425="Private"),IF(E425="","OK",IF(COUNTIF('01_Setup'!$B$23:$B$32,E425)=1,"OK","Unknown property")),IF(COUNTIF('01_Setup'!$B$23:$B$32,E425)=1,"OK","Unknown property")))</f>
        <v/>
      </c>
      <c r="AC425" s="24" t="str">
        <f t="shared" si="88"/>
        <v/>
      </c>
      <c r="AD425" s="24" t="str">
        <f t="shared" si="89"/>
        <v/>
      </c>
      <c r="AE425" s="24" t="str">
        <f t="shared" si="90"/>
        <v/>
      </c>
    </row>
    <row r="426" spans="1:31">
      <c r="A426" s="20" t="str">
        <f t="shared" si="78"/>
        <v/>
      </c>
      <c r="B426" s="21"/>
      <c r="C426" s="20" t="str">
        <f>IF(B426="","",IF(AND(B426&gt;='01_Setup'!$B$7,B426&lt;='01_Setup'!$B$8),'01_Setup'!$B$6,"Outside selected year"))</f>
        <v/>
      </c>
      <c r="D426" s="20" t="str">
        <f>IF(B426="","",IF(B426&lt;'01_Setup'!$B$7,"",IF(B426&lt;=DATE('01_Setup'!$B$5,7,5),"Q1",IF(B426&lt;=DATE('01_Setup'!$B$5,10,5),"Q2",IF(B426&lt;=DATE('01_Setup'!$B$5+1,1,5),"Q3",IF(B426&lt;='01_Setup'!$B$8,"Q4",""))))))</f>
        <v/>
      </c>
      <c r="E426" s="22"/>
      <c r="F426" s="25"/>
      <c r="G426" s="25"/>
      <c r="H426" s="22"/>
      <c r="I426" s="22"/>
      <c r="J426" s="22"/>
      <c r="K426" s="22"/>
      <c r="L426" s="22"/>
      <c r="M426" s="17"/>
      <c r="N426" s="18"/>
      <c r="O426" s="19" t="str">
        <f t="shared" si="79"/>
        <v/>
      </c>
      <c r="P426" s="19" t="str">
        <f t="shared" si="80"/>
        <v/>
      </c>
      <c r="Q426" s="19" t="str">
        <f t="shared" si="81"/>
        <v/>
      </c>
      <c r="R426" s="19" t="str">
        <f t="shared" si="82"/>
        <v/>
      </c>
      <c r="S426" s="19" t="str">
        <f t="shared" si="83"/>
        <v/>
      </c>
      <c r="T426" s="19" t="str">
        <f t="shared" si="84"/>
        <v/>
      </c>
      <c r="U426" s="19" t="str">
        <f t="shared" si="85"/>
        <v/>
      </c>
      <c r="V426" s="19" t="str">
        <f t="shared" si="86"/>
        <v/>
      </c>
      <c r="W426" s="19" t="str">
        <f t="shared" si="87"/>
        <v/>
      </c>
      <c r="X426" s="17"/>
      <c r="Y426" s="23"/>
      <c r="Z426" s="23"/>
      <c r="AA426" s="26"/>
      <c r="AB426" s="24" t="str">
        <f>IF(B426="","",IF(OR(J426="Owner Funding",J426="Drawings",J426="Transfer",J426="Private"),IF(E426="","OK",IF(COUNTIF('01_Setup'!$B$23:$B$32,E426)=1,"OK","Unknown property")),IF(COUNTIF('01_Setup'!$B$23:$B$32,E426)=1,"OK","Unknown property")))</f>
        <v/>
      </c>
      <c r="AC426" s="24" t="str">
        <f t="shared" si="88"/>
        <v/>
      </c>
      <c r="AD426" s="24" t="str">
        <f t="shared" si="89"/>
        <v/>
      </c>
      <c r="AE426" s="24" t="str">
        <f t="shared" si="90"/>
        <v/>
      </c>
    </row>
    <row r="427" spans="1:31">
      <c r="A427" s="20" t="str">
        <f t="shared" si="78"/>
        <v/>
      </c>
      <c r="B427" s="21"/>
      <c r="C427" s="20" t="str">
        <f>IF(B427="","",IF(AND(B427&gt;='01_Setup'!$B$7,B427&lt;='01_Setup'!$B$8),'01_Setup'!$B$6,"Outside selected year"))</f>
        <v/>
      </c>
      <c r="D427" s="20" t="str">
        <f>IF(B427="","",IF(B427&lt;'01_Setup'!$B$7,"",IF(B427&lt;=DATE('01_Setup'!$B$5,7,5),"Q1",IF(B427&lt;=DATE('01_Setup'!$B$5,10,5),"Q2",IF(B427&lt;=DATE('01_Setup'!$B$5+1,1,5),"Q3",IF(B427&lt;='01_Setup'!$B$8,"Q4",""))))))</f>
        <v/>
      </c>
      <c r="E427" s="22"/>
      <c r="F427" s="25"/>
      <c r="G427" s="25"/>
      <c r="H427" s="22"/>
      <c r="I427" s="22"/>
      <c r="J427" s="22"/>
      <c r="K427" s="22"/>
      <c r="L427" s="22"/>
      <c r="M427" s="17"/>
      <c r="N427" s="18"/>
      <c r="O427" s="19" t="str">
        <f t="shared" si="79"/>
        <v/>
      </c>
      <c r="P427" s="19" t="str">
        <f t="shared" si="80"/>
        <v/>
      </c>
      <c r="Q427" s="19" t="str">
        <f t="shared" si="81"/>
        <v/>
      </c>
      <c r="R427" s="19" t="str">
        <f t="shared" si="82"/>
        <v/>
      </c>
      <c r="S427" s="19" t="str">
        <f t="shared" si="83"/>
        <v/>
      </c>
      <c r="T427" s="19" t="str">
        <f t="shared" si="84"/>
        <v/>
      </c>
      <c r="U427" s="19" t="str">
        <f t="shared" si="85"/>
        <v/>
      </c>
      <c r="V427" s="19" t="str">
        <f t="shared" si="86"/>
        <v/>
      </c>
      <c r="W427" s="19" t="str">
        <f t="shared" si="87"/>
        <v/>
      </c>
      <c r="X427" s="17"/>
      <c r="Y427" s="23"/>
      <c r="Z427" s="23"/>
      <c r="AA427" s="26"/>
      <c r="AB427" s="24" t="str">
        <f>IF(B427="","",IF(OR(J427="Owner Funding",J427="Drawings",J427="Transfer",J427="Private"),IF(E427="","OK",IF(COUNTIF('01_Setup'!$B$23:$B$32,E427)=1,"OK","Unknown property")),IF(COUNTIF('01_Setup'!$B$23:$B$32,E427)=1,"OK","Unknown property")))</f>
        <v/>
      </c>
      <c r="AC427" s="24" t="str">
        <f t="shared" si="88"/>
        <v/>
      </c>
      <c r="AD427" s="24" t="str">
        <f t="shared" si="89"/>
        <v/>
      </c>
      <c r="AE427" s="24" t="str">
        <f t="shared" si="90"/>
        <v/>
      </c>
    </row>
    <row r="428" spans="1:31">
      <c r="A428" s="20" t="str">
        <f t="shared" si="78"/>
        <v/>
      </c>
      <c r="B428" s="21"/>
      <c r="C428" s="20" t="str">
        <f>IF(B428="","",IF(AND(B428&gt;='01_Setup'!$B$7,B428&lt;='01_Setup'!$B$8),'01_Setup'!$B$6,"Outside selected year"))</f>
        <v/>
      </c>
      <c r="D428" s="20" t="str">
        <f>IF(B428="","",IF(B428&lt;'01_Setup'!$B$7,"",IF(B428&lt;=DATE('01_Setup'!$B$5,7,5),"Q1",IF(B428&lt;=DATE('01_Setup'!$B$5,10,5),"Q2",IF(B428&lt;=DATE('01_Setup'!$B$5+1,1,5),"Q3",IF(B428&lt;='01_Setup'!$B$8,"Q4",""))))))</f>
        <v/>
      </c>
      <c r="E428" s="22"/>
      <c r="F428" s="25"/>
      <c r="G428" s="25"/>
      <c r="H428" s="22"/>
      <c r="I428" s="22"/>
      <c r="J428" s="22"/>
      <c r="K428" s="22"/>
      <c r="L428" s="22"/>
      <c r="M428" s="17"/>
      <c r="N428" s="18"/>
      <c r="O428" s="19" t="str">
        <f t="shared" si="79"/>
        <v/>
      </c>
      <c r="P428" s="19" t="str">
        <f t="shared" si="80"/>
        <v/>
      </c>
      <c r="Q428" s="19" t="str">
        <f t="shared" si="81"/>
        <v/>
      </c>
      <c r="R428" s="19" t="str">
        <f t="shared" si="82"/>
        <v/>
      </c>
      <c r="S428" s="19" t="str">
        <f t="shared" si="83"/>
        <v/>
      </c>
      <c r="T428" s="19" t="str">
        <f t="shared" si="84"/>
        <v/>
      </c>
      <c r="U428" s="19" t="str">
        <f t="shared" si="85"/>
        <v/>
      </c>
      <c r="V428" s="19" t="str">
        <f t="shared" si="86"/>
        <v/>
      </c>
      <c r="W428" s="19" t="str">
        <f t="shared" si="87"/>
        <v/>
      </c>
      <c r="X428" s="17"/>
      <c r="Y428" s="23"/>
      <c r="Z428" s="23"/>
      <c r="AA428" s="26"/>
      <c r="AB428" s="24" t="str">
        <f>IF(B428="","",IF(OR(J428="Owner Funding",J428="Drawings",J428="Transfer",J428="Private"),IF(E428="","OK",IF(COUNTIF('01_Setup'!$B$23:$B$32,E428)=1,"OK","Unknown property")),IF(COUNTIF('01_Setup'!$B$23:$B$32,E428)=1,"OK","Unknown property")))</f>
        <v/>
      </c>
      <c r="AC428" s="24" t="str">
        <f t="shared" si="88"/>
        <v/>
      </c>
      <c r="AD428" s="24" t="str">
        <f t="shared" si="89"/>
        <v/>
      </c>
      <c r="AE428" s="24" t="str">
        <f t="shared" si="90"/>
        <v/>
      </c>
    </row>
    <row r="429" spans="1:31">
      <c r="A429" s="20" t="str">
        <f t="shared" si="78"/>
        <v/>
      </c>
      <c r="B429" s="21"/>
      <c r="C429" s="20" t="str">
        <f>IF(B429="","",IF(AND(B429&gt;='01_Setup'!$B$7,B429&lt;='01_Setup'!$B$8),'01_Setup'!$B$6,"Outside selected year"))</f>
        <v/>
      </c>
      <c r="D429" s="20" t="str">
        <f>IF(B429="","",IF(B429&lt;'01_Setup'!$B$7,"",IF(B429&lt;=DATE('01_Setup'!$B$5,7,5),"Q1",IF(B429&lt;=DATE('01_Setup'!$B$5,10,5),"Q2",IF(B429&lt;=DATE('01_Setup'!$B$5+1,1,5),"Q3",IF(B429&lt;='01_Setup'!$B$8,"Q4",""))))))</f>
        <v/>
      </c>
      <c r="E429" s="22"/>
      <c r="F429" s="25"/>
      <c r="G429" s="25"/>
      <c r="H429" s="22"/>
      <c r="I429" s="22"/>
      <c r="J429" s="22"/>
      <c r="K429" s="22"/>
      <c r="L429" s="22"/>
      <c r="M429" s="17"/>
      <c r="N429" s="18"/>
      <c r="O429" s="19" t="str">
        <f t="shared" si="79"/>
        <v/>
      </c>
      <c r="P429" s="19" t="str">
        <f t="shared" si="80"/>
        <v/>
      </c>
      <c r="Q429" s="19" t="str">
        <f t="shared" si="81"/>
        <v/>
      </c>
      <c r="R429" s="19" t="str">
        <f t="shared" si="82"/>
        <v/>
      </c>
      <c r="S429" s="19" t="str">
        <f t="shared" si="83"/>
        <v/>
      </c>
      <c r="T429" s="19" t="str">
        <f t="shared" si="84"/>
        <v/>
      </c>
      <c r="U429" s="19" t="str">
        <f t="shared" si="85"/>
        <v/>
      </c>
      <c r="V429" s="19" t="str">
        <f t="shared" si="86"/>
        <v/>
      </c>
      <c r="W429" s="19" t="str">
        <f t="shared" si="87"/>
        <v/>
      </c>
      <c r="X429" s="17"/>
      <c r="Y429" s="23"/>
      <c r="Z429" s="23"/>
      <c r="AA429" s="26"/>
      <c r="AB429" s="24" t="str">
        <f>IF(B429="","",IF(OR(J429="Owner Funding",J429="Drawings",J429="Transfer",J429="Private"),IF(E429="","OK",IF(COUNTIF('01_Setup'!$B$23:$B$32,E429)=1,"OK","Unknown property")),IF(COUNTIF('01_Setup'!$B$23:$B$32,E429)=1,"OK","Unknown property")))</f>
        <v/>
      </c>
      <c r="AC429" s="24" t="str">
        <f t="shared" si="88"/>
        <v/>
      </c>
      <c r="AD429" s="24" t="str">
        <f t="shared" si="89"/>
        <v/>
      </c>
      <c r="AE429" s="24" t="str">
        <f t="shared" si="90"/>
        <v/>
      </c>
    </row>
    <row r="430" spans="1:31">
      <c r="A430" s="20" t="str">
        <f t="shared" si="78"/>
        <v/>
      </c>
      <c r="B430" s="21"/>
      <c r="C430" s="20" t="str">
        <f>IF(B430="","",IF(AND(B430&gt;='01_Setup'!$B$7,B430&lt;='01_Setup'!$B$8),'01_Setup'!$B$6,"Outside selected year"))</f>
        <v/>
      </c>
      <c r="D430" s="20" t="str">
        <f>IF(B430="","",IF(B430&lt;'01_Setup'!$B$7,"",IF(B430&lt;=DATE('01_Setup'!$B$5,7,5),"Q1",IF(B430&lt;=DATE('01_Setup'!$B$5,10,5),"Q2",IF(B430&lt;=DATE('01_Setup'!$B$5+1,1,5),"Q3",IF(B430&lt;='01_Setup'!$B$8,"Q4",""))))))</f>
        <v/>
      </c>
      <c r="E430" s="22"/>
      <c r="F430" s="25"/>
      <c r="G430" s="25"/>
      <c r="H430" s="22"/>
      <c r="I430" s="22"/>
      <c r="J430" s="22"/>
      <c r="K430" s="22"/>
      <c r="L430" s="22"/>
      <c r="M430" s="17"/>
      <c r="N430" s="18"/>
      <c r="O430" s="19" t="str">
        <f t="shared" si="79"/>
        <v/>
      </c>
      <c r="P430" s="19" t="str">
        <f t="shared" si="80"/>
        <v/>
      </c>
      <c r="Q430" s="19" t="str">
        <f t="shared" si="81"/>
        <v/>
      </c>
      <c r="R430" s="19" t="str">
        <f t="shared" si="82"/>
        <v/>
      </c>
      <c r="S430" s="19" t="str">
        <f t="shared" si="83"/>
        <v/>
      </c>
      <c r="T430" s="19" t="str">
        <f t="shared" si="84"/>
        <v/>
      </c>
      <c r="U430" s="19" t="str">
        <f t="shared" si="85"/>
        <v/>
      </c>
      <c r="V430" s="19" t="str">
        <f t="shared" si="86"/>
        <v/>
      </c>
      <c r="W430" s="19" t="str">
        <f t="shared" si="87"/>
        <v/>
      </c>
      <c r="X430" s="17"/>
      <c r="Y430" s="23"/>
      <c r="Z430" s="23"/>
      <c r="AA430" s="26"/>
      <c r="AB430" s="24" t="str">
        <f>IF(B430="","",IF(OR(J430="Owner Funding",J430="Drawings",J430="Transfer",J430="Private"),IF(E430="","OK",IF(COUNTIF('01_Setup'!$B$23:$B$32,E430)=1,"OK","Unknown property")),IF(COUNTIF('01_Setup'!$B$23:$B$32,E430)=1,"OK","Unknown property")))</f>
        <v/>
      </c>
      <c r="AC430" s="24" t="str">
        <f t="shared" si="88"/>
        <v/>
      </c>
      <c r="AD430" s="24" t="str">
        <f t="shared" si="89"/>
        <v/>
      </c>
      <c r="AE430" s="24" t="str">
        <f t="shared" si="90"/>
        <v/>
      </c>
    </row>
    <row r="431" spans="1:31">
      <c r="A431" s="20" t="str">
        <f t="shared" si="78"/>
        <v/>
      </c>
      <c r="B431" s="21"/>
      <c r="C431" s="20" t="str">
        <f>IF(B431="","",IF(AND(B431&gt;='01_Setup'!$B$7,B431&lt;='01_Setup'!$B$8),'01_Setup'!$B$6,"Outside selected year"))</f>
        <v/>
      </c>
      <c r="D431" s="20" t="str">
        <f>IF(B431="","",IF(B431&lt;'01_Setup'!$B$7,"",IF(B431&lt;=DATE('01_Setup'!$B$5,7,5),"Q1",IF(B431&lt;=DATE('01_Setup'!$B$5,10,5),"Q2",IF(B431&lt;=DATE('01_Setup'!$B$5+1,1,5),"Q3",IF(B431&lt;='01_Setup'!$B$8,"Q4",""))))))</f>
        <v/>
      </c>
      <c r="E431" s="22"/>
      <c r="F431" s="25"/>
      <c r="G431" s="25"/>
      <c r="H431" s="22"/>
      <c r="I431" s="22"/>
      <c r="J431" s="22"/>
      <c r="K431" s="22"/>
      <c r="L431" s="22"/>
      <c r="M431" s="17"/>
      <c r="N431" s="18"/>
      <c r="O431" s="19" t="str">
        <f t="shared" si="79"/>
        <v/>
      </c>
      <c r="P431" s="19" t="str">
        <f t="shared" si="80"/>
        <v/>
      </c>
      <c r="Q431" s="19" t="str">
        <f t="shared" si="81"/>
        <v/>
      </c>
      <c r="R431" s="19" t="str">
        <f t="shared" si="82"/>
        <v/>
      </c>
      <c r="S431" s="19" t="str">
        <f t="shared" si="83"/>
        <v/>
      </c>
      <c r="T431" s="19" t="str">
        <f t="shared" si="84"/>
        <v/>
      </c>
      <c r="U431" s="19" t="str">
        <f t="shared" si="85"/>
        <v/>
      </c>
      <c r="V431" s="19" t="str">
        <f t="shared" si="86"/>
        <v/>
      </c>
      <c r="W431" s="19" t="str">
        <f t="shared" si="87"/>
        <v/>
      </c>
      <c r="X431" s="17"/>
      <c r="Y431" s="23"/>
      <c r="Z431" s="23"/>
      <c r="AA431" s="26"/>
      <c r="AB431" s="24" t="str">
        <f>IF(B431="","",IF(OR(J431="Owner Funding",J431="Drawings",J431="Transfer",J431="Private"),IF(E431="","OK",IF(COUNTIF('01_Setup'!$B$23:$B$32,E431)=1,"OK","Unknown property")),IF(COUNTIF('01_Setup'!$B$23:$B$32,E431)=1,"OK","Unknown property")))</f>
        <v/>
      </c>
      <c r="AC431" s="24" t="str">
        <f t="shared" si="88"/>
        <v/>
      </c>
      <c r="AD431" s="24" t="str">
        <f t="shared" si="89"/>
        <v/>
      </c>
      <c r="AE431" s="24" t="str">
        <f t="shared" si="90"/>
        <v/>
      </c>
    </row>
    <row r="432" spans="1:31">
      <c r="A432" s="20" t="str">
        <f t="shared" si="78"/>
        <v/>
      </c>
      <c r="B432" s="21"/>
      <c r="C432" s="20" t="str">
        <f>IF(B432="","",IF(AND(B432&gt;='01_Setup'!$B$7,B432&lt;='01_Setup'!$B$8),'01_Setup'!$B$6,"Outside selected year"))</f>
        <v/>
      </c>
      <c r="D432" s="20" t="str">
        <f>IF(B432="","",IF(B432&lt;'01_Setup'!$B$7,"",IF(B432&lt;=DATE('01_Setup'!$B$5,7,5),"Q1",IF(B432&lt;=DATE('01_Setup'!$B$5,10,5),"Q2",IF(B432&lt;=DATE('01_Setup'!$B$5+1,1,5),"Q3",IF(B432&lt;='01_Setup'!$B$8,"Q4",""))))))</f>
        <v/>
      </c>
      <c r="E432" s="22"/>
      <c r="F432" s="25"/>
      <c r="G432" s="25"/>
      <c r="H432" s="22"/>
      <c r="I432" s="22"/>
      <c r="J432" s="22"/>
      <c r="K432" s="22"/>
      <c r="L432" s="22"/>
      <c r="M432" s="17"/>
      <c r="N432" s="18"/>
      <c r="O432" s="19" t="str">
        <f t="shared" si="79"/>
        <v/>
      </c>
      <c r="P432" s="19" t="str">
        <f t="shared" si="80"/>
        <v/>
      </c>
      <c r="Q432" s="19" t="str">
        <f t="shared" si="81"/>
        <v/>
      </c>
      <c r="R432" s="19" t="str">
        <f t="shared" si="82"/>
        <v/>
      </c>
      <c r="S432" s="19" t="str">
        <f t="shared" si="83"/>
        <v/>
      </c>
      <c r="T432" s="19" t="str">
        <f t="shared" si="84"/>
        <v/>
      </c>
      <c r="U432" s="19" t="str">
        <f t="shared" si="85"/>
        <v/>
      </c>
      <c r="V432" s="19" t="str">
        <f t="shared" si="86"/>
        <v/>
      </c>
      <c r="W432" s="19" t="str">
        <f t="shared" si="87"/>
        <v/>
      </c>
      <c r="X432" s="17"/>
      <c r="Y432" s="23"/>
      <c r="Z432" s="23"/>
      <c r="AA432" s="26"/>
      <c r="AB432" s="24" t="str">
        <f>IF(B432="","",IF(OR(J432="Owner Funding",J432="Drawings",J432="Transfer",J432="Private"),IF(E432="","OK",IF(COUNTIF('01_Setup'!$B$23:$B$32,E432)=1,"OK","Unknown property")),IF(COUNTIF('01_Setup'!$B$23:$B$32,E432)=1,"OK","Unknown property")))</f>
        <v/>
      </c>
      <c r="AC432" s="24" t="str">
        <f t="shared" si="88"/>
        <v/>
      </c>
      <c r="AD432" s="24" t="str">
        <f t="shared" si="89"/>
        <v/>
      </c>
      <c r="AE432" s="24" t="str">
        <f t="shared" si="90"/>
        <v/>
      </c>
    </row>
    <row r="433" spans="1:31">
      <c r="A433" s="20" t="str">
        <f t="shared" si="78"/>
        <v/>
      </c>
      <c r="B433" s="21"/>
      <c r="C433" s="20" t="str">
        <f>IF(B433="","",IF(AND(B433&gt;='01_Setup'!$B$7,B433&lt;='01_Setup'!$B$8),'01_Setup'!$B$6,"Outside selected year"))</f>
        <v/>
      </c>
      <c r="D433" s="20" t="str">
        <f>IF(B433="","",IF(B433&lt;'01_Setup'!$B$7,"",IF(B433&lt;=DATE('01_Setup'!$B$5,7,5),"Q1",IF(B433&lt;=DATE('01_Setup'!$B$5,10,5),"Q2",IF(B433&lt;=DATE('01_Setup'!$B$5+1,1,5),"Q3",IF(B433&lt;='01_Setup'!$B$8,"Q4",""))))))</f>
        <v/>
      </c>
      <c r="E433" s="22"/>
      <c r="F433" s="25"/>
      <c r="G433" s="25"/>
      <c r="H433" s="22"/>
      <c r="I433" s="22"/>
      <c r="J433" s="22"/>
      <c r="K433" s="22"/>
      <c r="L433" s="22"/>
      <c r="M433" s="17"/>
      <c r="N433" s="18"/>
      <c r="O433" s="19" t="str">
        <f t="shared" si="79"/>
        <v/>
      </c>
      <c r="P433" s="19" t="str">
        <f t="shared" si="80"/>
        <v/>
      </c>
      <c r="Q433" s="19" t="str">
        <f t="shared" si="81"/>
        <v/>
      </c>
      <c r="R433" s="19" t="str">
        <f t="shared" si="82"/>
        <v/>
      </c>
      <c r="S433" s="19" t="str">
        <f t="shared" si="83"/>
        <v/>
      </c>
      <c r="T433" s="19" t="str">
        <f t="shared" si="84"/>
        <v/>
      </c>
      <c r="U433" s="19" t="str">
        <f t="shared" si="85"/>
        <v/>
      </c>
      <c r="V433" s="19" t="str">
        <f t="shared" si="86"/>
        <v/>
      </c>
      <c r="W433" s="19" t="str">
        <f t="shared" si="87"/>
        <v/>
      </c>
      <c r="X433" s="17"/>
      <c r="Y433" s="23"/>
      <c r="Z433" s="23"/>
      <c r="AA433" s="26"/>
      <c r="AB433" s="24" t="str">
        <f>IF(B433="","",IF(OR(J433="Owner Funding",J433="Drawings",J433="Transfer",J433="Private"),IF(E433="","OK",IF(COUNTIF('01_Setup'!$B$23:$B$32,E433)=1,"OK","Unknown property")),IF(COUNTIF('01_Setup'!$B$23:$B$32,E433)=1,"OK","Unknown property")))</f>
        <v/>
      </c>
      <c r="AC433" s="24" t="str">
        <f t="shared" si="88"/>
        <v/>
      </c>
      <c r="AD433" s="24" t="str">
        <f t="shared" si="89"/>
        <v/>
      </c>
      <c r="AE433" s="24" t="str">
        <f t="shared" si="90"/>
        <v/>
      </c>
    </row>
    <row r="434" spans="1:31">
      <c r="A434" s="20" t="str">
        <f t="shared" si="78"/>
        <v/>
      </c>
      <c r="B434" s="21"/>
      <c r="C434" s="20" t="str">
        <f>IF(B434="","",IF(AND(B434&gt;='01_Setup'!$B$7,B434&lt;='01_Setup'!$B$8),'01_Setup'!$B$6,"Outside selected year"))</f>
        <v/>
      </c>
      <c r="D434" s="20" t="str">
        <f>IF(B434="","",IF(B434&lt;'01_Setup'!$B$7,"",IF(B434&lt;=DATE('01_Setup'!$B$5,7,5),"Q1",IF(B434&lt;=DATE('01_Setup'!$B$5,10,5),"Q2",IF(B434&lt;=DATE('01_Setup'!$B$5+1,1,5),"Q3",IF(B434&lt;='01_Setup'!$B$8,"Q4",""))))))</f>
        <v/>
      </c>
      <c r="E434" s="22"/>
      <c r="F434" s="25"/>
      <c r="G434" s="25"/>
      <c r="H434" s="22"/>
      <c r="I434" s="22"/>
      <c r="J434" s="22"/>
      <c r="K434" s="22"/>
      <c r="L434" s="22"/>
      <c r="M434" s="17"/>
      <c r="N434" s="18"/>
      <c r="O434" s="19" t="str">
        <f t="shared" si="79"/>
        <v/>
      </c>
      <c r="P434" s="19" t="str">
        <f t="shared" si="80"/>
        <v/>
      </c>
      <c r="Q434" s="19" t="str">
        <f t="shared" si="81"/>
        <v/>
      </c>
      <c r="R434" s="19" t="str">
        <f t="shared" si="82"/>
        <v/>
      </c>
      <c r="S434" s="19" t="str">
        <f t="shared" si="83"/>
        <v/>
      </c>
      <c r="T434" s="19" t="str">
        <f t="shared" si="84"/>
        <v/>
      </c>
      <c r="U434" s="19" t="str">
        <f t="shared" si="85"/>
        <v/>
      </c>
      <c r="V434" s="19" t="str">
        <f t="shared" si="86"/>
        <v/>
      </c>
      <c r="W434" s="19" t="str">
        <f t="shared" si="87"/>
        <v/>
      </c>
      <c r="X434" s="17"/>
      <c r="Y434" s="23"/>
      <c r="Z434" s="23"/>
      <c r="AA434" s="26"/>
      <c r="AB434" s="24" t="str">
        <f>IF(B434="","",IF(OR(J434="Owner Funding",J434="Drawings",J434="Transfer",J434="Private"),IF(E434="","OK",IF(COUNTIF('01_Setup'!$B$23:$B$32,E434)=1,"OK","Unknown property")),IF(COUNTIF('01_Setup'!$B$23:$B$32,E434)=1,"OK","Unknown property")))</f>
        <v/>
      </c>
      <c r="AC434" s="24" t="str">
        <f t="shared" si="88"/>
        <v/>
      </c>
      <c r="AD434" s="24" t="str">
        <f t="shared" si="89"/>
        <v/>
      </c>
      <c r="AE434" s="24" t="str">
        <f t="shared" si="90"/>
        <v/>
      </c>
    </row>
    <row r="435" spans="1:31">
      <c r="A435" s="20" t="str">
        <f t="shared" si="78"/>
        <v/>
      </c>
      <c r="B435" s="21"/>
      <c r="C435" s="20" t="str">
        <f>IF(B435="","",IF(AND(B435&gt;='01_Setup'!$B$7,B435&lt;='01_Setup'!$B$8),'01_Setup'!$B$6,"Outside selected year"))</f>
        <v/>
      </c>
      <c r="D435" s="20" t="str">
        <f>IF(B435="","",IF(B435&lt;'01_Setup'!$B$7,"",IF(B435&lt;=DATE('01_Setup'!$B$5,7,5),"Q1",IF(B435&lt;=DATE('01_Setup'!$B$5,10,5),"Q2",IF(B435&lt;=DATE('01_Setup'!$B$5+1,1,5),"Q3",IF(B435&lt;='01_Setup'!$B$8,"Q4",""))))))</f>
        <v/>
      </c>
      <c r="E435" s="22"/>
      <c r="F435" s="25"/>
      <c r="G435" s="25"/>
      <c r="H435" s="22"/>
      <c r="I435" s="22"/>
      <c r="J435" s="22"/>
      <c r="K435" s="22"/>
      <c r="L435" s="22"/>
      <c r="M435" s="17"/>
      <c r="N435" s="18"/>
      <c r="O435" s="19" t="str">
        <f t="shared" si="79"/>
        <v/>
      </c>
      <c r="P435" s="19" t="str">
        <f t="shared" si="80"/>
        <v/>
      </c>
      <c r="Q435" s="19" t="str">
        <f t="shared" si="81"/>
        <v/>
      </c>
      <c r="R435" s="19" t="str">
        <f t="shared" si="82"/>
        <v/>
      </c>
      <c r="S435" s="19" t="str">
        <f t="shared" si="83"/>
        <v/>
      </c>
      <c r="T435" s="19" t="str">
        <f t="shared" si="84"/>
        <v/>
      </c>
      <c r="U435" s="19" t="str">
        <f t="shared" si="85"/>
        <v/>
      </c>
      <c r="V435" s="19" t="str">
        <f t="shared" si="86"/>
        <v/>
      </c>
      <c r="W435" s="19" t="str">
        <f t="shared" si="87"/>
        <v/>
      </c>
      <c r="X435" s="17"/>
      <c r="Y435" s="23"/>
      <c r="Z435" s="23"/>
      <c r="AA435" s="26"/>
      <c r="AB435" s="24" t="str">
        <f>IF(B435="","",IF(OR(J435="Owner Funding",J435="Drawings",J435="Transfer",J435="Private"),IF(E435="","OK",IF(COUNTIF('01_Setup'!$B$23:$B$32,E435)=1,"OK","Unknown property")),IF(COUNTIF('01_Setup'!$B$23:$B$32,E435)=1,"OK","Unknown property")))</f>
        <v/>
      </c>
      <c r="AC435" s="24" t="str">
        <f t="shared" si="88"/>
        <v/>
      </c>
      <c r="AD435" s="24" t="str">
        <f t="shared" si="89"/>
        <v/>
      </c>
      <c r="AE435" s="24" t="str">
        <f t="shared" si="90"/>
        <v/>
      </c>
    </row>
    <row r="436" spans="1:31">
      <c r="A436" s="20" t="str">
        <f t="shared" si="78"/>
        <v/>
      </c>
      <c r="B436" s="21"/>
      <c r="C436" s="20" t="str">
        <f>IF(B436="","",IF(AND(B436&gt;='01_Setup'!$B$7,B436&lt;='01_Setup'!$B$8),'01_Setup'!$B$6,"Outside selected year"))</f>
        <v/>
      </c>
      <c r="D436" s="20" t="str">
        <f>IF(B436="","",IF(B436&lt;'01_Setup'!$B$7,"",IF(B436&lt;=DATE('01_Setup'!$B$5,7,5),"Q1",IF(B436&lt;=DATE('01_Setup'!$B$5,10,5),"Q2",IF(B436&lt;=DATE('01_Setup'!$B$5+1,1,5),"Q3",IF(B436&lt;='01_Setup'!$B$8,"Q4",""))))))</f>
        <v/>
      </c>
      <c r="E436" s="22"/>
      <c r="F436" s="25"/>
      <c r="G436" s="25"/>
      <c r="H436" s="22"/>
      <c r="I436" s="22"/>
      <c r="J436" s="22"/>
      <c r="K436" s="22"/>
      <c r="L436" s="22"/>
      <c r="M436" s="17"/>
      <c r="N436" s="18"/>
      <c r="O436" s="19" t="str">
        <f t="shared" si="79"/>
        <v/>
      </c>
      <c r="P436" s="19" t="str">
        <f t="shared" si="80"/>
        <v/>
      </c>
      <c r="Q436" s="19" t="str">
        <f t="shared" si="81"/>
        <v/>
      </c>
      <c r="R436" s="19" t="str">
        <f t="shared" si="82"/>
        <v/>
      </c>
      <c r="S436" s="19" t="str">
        <f t="shared" si="83"/>
        <v/>
      </c>
      <c r="T436" s="19" t="str">
        <f t="shared" si="84"/>
        <v/>
      </c>
      <c r="U436" s="19" t="str">
        <f t="shared" si="85"/>
        <v/>
      </c>
      <c r="V436" s="19" t="str">
        <f t="shared" si="86"/>
        <v/>
      </c>
      <c r="W436" s="19" t="str">
        <f t="shared" si="87"/>
        <v/>
      </c>
      <c r="X436" s="17"/>
      <c r="Y436" s="23"/>
      <c r="Z436" s="23"/>
      <c r="AA436" s="26"/>
      <c r="AB436" s="24" t="str">
        <f>IF(B436="","",IF(OR(J436="Owner Funding",J436="Drawings",J436="Transfer",J436="Private"),IF(E436="","OK",IF(COUNTIF('01_Setup'!$B$23:$B$32,E436)=1,"OK","Unknown property")),IF(COUNTIF('01_Setup'!$B$23:$B$32,E436)=1,"OK","Unknown property")))</f>
        <v/>
      </c>
      <c r="AC436" s="24" t="str">
        <f t="shared" si="88"/>
        <v/>
      </c>
      <c r="AD436" s="24" t="str">
        <f t="shared" si="89"/>
        <v/>
      </c>
      <c r="AE436" s="24" t="str">
        <f t="shared" si="90"/>
        <v/>
      </c>
    </row>
    <row r="437" spans="1:31">
      <c r="A437" s="20" t="str">
        <f t="shared" si="78"/>
        <v/>
      </c>
      <c r="B437" s="21"/>
      <c r="C437" s="20" t="str">
        <f>IF(B437="","",IF(AND(B437&gt;='01_Setup'!$B$7,B437&lt;='01_Setup'!$B$8),'01_Setup'!$B$6,"Outside selected year"))</f>
        <v/>
      </c>
      <c r="D437" s="20" t="str">
        <f>IF(B437="","",IF(B437&lt;'01_Setup'!$B$7,"",IF(B437&lt;=DATE('01_Setup'!$B$5,7,5),"Q1",IF(B437&lt;=DATE('01_Setup'!$B$5,10,5),"Q2",IF(B437&lt;=DATE('01_Setup'!$B$5+1,1,5),"Q3",IF(B437&lt;='01_Setup'!$B$8,"Q4",""))))))</f>
        <v/>
      </c>
      <c r="E437" s="22"/>
      <c r="F437" s="25"/>
      <c r="G437" s="25"/>
      <c r="H437" s="22"/>
      <c r="I437" s="22"/>
      <c r="J437" s="22"/>
      <c r="K437" s="22"/>
      <c r="L437" s="22"/>
      <c r="M437" s="17"/>
      <c r="N437" s="18"/>
      <c r="O437" s="19" t="str">
        <f t="shared" si="79"/>
        <v/>
      </c>
      <c r="P437" s="19" t="str">
        <f t="shared" si="80"/>
        <v/>
      </c>
      <c r="Q437" s="19" t="str">
        <f t="shared" si="81"/>
        <v/>
      </c>
      <c r="R437" s="19" t="str">
        <f t="shared" si="82"/>
        <v/>
      </c>
      <c r="S437" s="19" t="str">
        <f t="shared" si="83"/>
        <v/>
      </c>
      <c r="T437" s="19" t="str">
        <f t="shared" si="84"/>
        <v/>
      </c>
      <c r="U437" s="19" t="str">
        <f t="shared" si="85"/>
        <v/>
      </c>
      <c r="V437" s="19" t="str">
        <f t="shared" si="86"/>
        <v/>
      </c>
      <c r="W437" s="19" t="str">
        <f t="shared" si="87"/>
        <v/>
      </c>
      <c r="X437" s="17"/>
      <c r="Y437" s="23"/>
      <c r="Z437" s="23"/>
      <c r="AA437" s="26"/>
      <c r="AB437" s="24" t="str">
        <f>IF(B437="","",IF(OR(J437="Owner Funding",J437="Drawings",J437="Transfer",J437="Private"),IF(E437="","OK",IF(COUNTIF('01_Setup'!$B$23:$B$32,E437)=1,"OK","Unknown property")),IF(COUNTIF('01_Setup'!$B$23:$B$32,E437)=1,"OK","Unknown property")))</f>
        <v/>
      </c>
      <c r="AC437" s="24" t="str">
        <f t="shared" si="88"/>
        <v/>
      </c>
      <c r="AD437" s="24" t="str">
        <f t="shared" si="89"/>
        <v/>
      </c>
      <c r="AE437" s="24" t="str">
        <f t="shared" si="90"/>
        <v/>
      </c>
    </row>
    <row r="438" spans="1:31">
      <c r="A438" s="20" t="str">
        <f t="shared" si="78"/>
        <v/>
      </c>
      <c r="B438" s="21"/>
      <c r="C438" s="20" t="str">
        <f>IF(B438="","",IF(AND(B438&gt;='01_Setup'!$B$7,B438&lt;='01_Setup'!$B$8),'01_Setup'!$B$6,"Outside selected year"))</f>
        <v/>
      </c>
      <c r="D438" s="20" t="str">
        <f>IF(B438="","",IF(B438&lt;'01_Setup'!$B$7,"",IF(B438&lt;=DATE('01_Setup'!$B$5,7,5),"Q1",IF(B438&lt;=DATE('01_Setup'!$B$5,10,5),"Q2",IF(B438&lt;=DATE('01_Setup'!$B$5+1,1,5),"Q3",IF(B438&lt;='01_Setup'!$B$8,"Q4",""))))))</f>
        <v/>
      </c>
      <c r="E438" s="22"/>
      <c r="F438" s="25"/>
      <c r="G438" s="25"/>
      <c r="H438" s="22"/>
      <c r="I438" s="22"/>
      <c r="J438" s="22"/>
      <c r="K438" s="22"/>
      <c r="L438" s="22"/>
      <c r="M438" s="17"/>
      <c r="N438" s="18"/>
      <c r="O438" s="19" t="str">
        <f t="shared" si="79"/>
        <v/>
      </c>
      <c r="P438" s="19" t="str">
        <f t="shared" si="80"/>
        <v/>
      </c>
      <c r="Q438" s="19" t="str">
        <f t="shared" si="81"/>
        <v/>
      </c>
      <c r="R438" s="19" t="str">
        <f t="shared" si="82"/>
        <v/>
      </c>
      <c r="S438" s="19" t="str">
        <f t="shared" si="83"/>
        <v/>
      </c>
      <c r="T438" s="19" t="str">
        <f t="shared" si="84"/>
        <v/>
      </c>
      <c r="U438" s="19" t="str">
        <f t="shared" si="85"/>
        <v/>
      </c>
      <c r="V438" s="19" t="str">
        <f t="shared" si="86"/>
        <v/>
      </c>
      <c r="W438" s="19" t="str">
        <f t="shared" si="87"/>
        <v/>
      </c>
      <c r="X438" s="17"/>
      <c r="Y438" s="23"/>
      <c r="Z438" s="23"/>
      <c r="AA438" s="26"/>
      <c r="AB438" s="24" t="str">
        <f>IF(B438="","",IF(OR(J438="Owner Funding",J438="Drawings",J438="Transfer",J438="Private"),IF(E438="","OK",IF(COUNTIF('01_Setup'!$B$23:$B$32,E438)=1,"OK","Unknown property")),IF(COUNTIF('01_Setup'!$B$23:$B$32,E438)=1,"OK","Unknown property")))</f>
        <v/>
      </c>
      <c r="AC438" s="24" t="str">
        <f t="shared" si="88"/>
        <v/>
      </c>
      <c r="AD438" s="24" t="str">
        <f t="shared" si="89"/>
        <v/>
      </c>
      <c r="AE438" s="24" t="str">
        <f t="shared" si="90"/>
        <v/>
      </c>
    </row>
    <row r="439" spans="1:31">
      <c r="A439" s="20" t="str">
        <f t="shared" si="78"/>
        <v/>
      </c>
      <c r="B439" s="21"/>
      <c r="C439" s="20" t="str">
        <f>IF(B439="","",IF(AND(B439&gt;='01_Setup'!$B$7,B439&lt;='01_Setup'!$B$8),'01_Setup'!$B$6,"Outside selected year"))</f>
        <v/>
      </c>
      <c r="D439" s="20" t="str">
        <f>IF(B439="","",IF(B439&lt;'01_Setup'!$B$7,"",IF(B439&lt;=DATE('01_Setup'!$B$5,7,5),"Q1",IF(B439&lt;=DATE('01_Setup'!$B$5,10,5),"Q2",IF(B439&lt;=DATE('01_Setup'!$B$5+1,1,5),"Q3",IF(B439&lt;='01_Setup'!$B$8,"Q4",""))))))</f>
        <v/>
      </c>
      <c r="E439" s="22"/>
      <c r="F439" s="25"/>
      <c r="G439" s="25"/>
      <c r="H439" s="22"/>
      <c r="I439" s="22"/>
      <c r="J439" s="22"/>
      <c r="K439" s="22"/>
      <c r="L439" s="22"/>
      <c r="M439" s="17"/>
      <c r="N439" s="18"/>
      <c r="O439" s="19" t="str">
        <f t="shared" si="79"/>
        <v/>
      </c>
      <c r="P439" s="19" t="str">
        <f t="shared" si="80"/>
        <v/>
      </c>
      <c r="Q439" s="19" t="str">
        <f t="shared" si="81"/>
        <v/>
      </c>
      <c r="R439" s="19" t="str">
        <f t="shared" si="82"/>
        <v/>
      </c>
      <c r="S439" s="19" t="str">
        <f t="shared" si="83"/>
        <v/>
      </c>
      <c r="T439" s="19" t="str">
        <f t="shared" si="84"/>
        <v/>
      </c>
      <c r="U439" s="19" t="str">
        <f t="shared" si="85"/>
        <v/>
      </c>
      <c r="V439" s="19" t="str">
        <f t="shared" si="86"/>
        <v/>
      </c>
      <c r="W439" s="19" t="str">
        <f t="shared" si="87"/>
        <v/>
      </c>
      <c r="X439" s="17"/>
      <c r="Y439" s="23"/>
      <c r="Z439" s="23"/>
      <c r="AA439" s="26"/>
      <c r="AB439" s="24" t="str">
        <f>IF(B439="","",IF(OR(J439="Owner Funding",J439="Drawings",J439="Transfer",J439="Private"),IF(E439="","OK",IF(COUNTIF('01_Setup'!$B$23:$B$32,E439)=1,"OK","Unknown property")),IF(COUNTIF('01_Setup'!$B$23:$B$32,E439)=1,"OK","Unknown property")))</f>
        <v/>
      </c>
      <c r="AC439" s="24" t="str">
        <f t="shared" si="88"/>
        <v/>
      </c>
      <c r="AD439" s="24" t="str">
        <f t="shared" si="89"/>
        <v/>
      </c>
      <c r="AE439" s="24" t="str">
        <f t="shared" si="90"/>
        <v/>
      </c>
    </row>
    <row r="440" spans="1:31">
      <c r="A440" s="20" t="str">
        <f t="shared" si="78"/>
        <v/>
      </c>
      <c r="B440" s="21"/>
      <c r="C440" s="20" t="str">
        <f>IF(B440="","",IF(AND(B440&gt;='01_Setup'!$B$7,B440&lt;='01_Setup'!$B$8),'01_Setup'!$B$6,"Outside selected year"))</f>
        <v/>
      </c>
      <c r="D440" s="20" t="str">
        <f>IF(B440="","",IF(B440&lt;'01_Setup'!$B$7,"",IF(B440&lt;=DATE('01_Setup'!$B$5,7,5),"Q1",IF(B440&lt;=DATE('01_Setup'!$B$5,10,5),"Q2",IF(B440&lt;=DATE('01_Setup'!$B$5+1,1,5),"Q3",IF(B440&lt;='01_Setup'!$B$8,"Q4",""))))))</f>
        <v/>
      </c>
      <c r="E440" s="22"/>
      <c r="F440" s="25"/>
      <c r="G440" s="25"/>
      <c r="H440" s="22"/>
      <c r="I440" s="22"/>
      <c r="J440" s="22"/>
      <c r="K440" s="22"/>
      <c r="L440" s="22"/>
      <c r="M440" s="17"/>
      <c r="N440" s="18"/>
      <c r="O440" s="19" t="str">
        <f t="shared" si="79"/>
        <v/>
      </c>
      <c r="P440" s="19" t="str">
        <f t="shared" si="80"/>
        <v/>
      </c>
      <c r="Q440" s="19" t="str">
        <f t="shared" si="81"/>
        <v/>
      </c>
      <c r="R440" s="19" t="str">
        <f t="shared" si="82"/>
        <v/>
      </c>
      <c r="S440" s="19" t="str">
        <f t="shared" si="83"/>
        <v/>
      </c>
      <c r="T440" s="19" t="str">
        <f t="shared" si="84"/>
        <v/>
      </c>
      <c r="U440" s="19" t="str">
        <f t="shared" si="85"/>
        <v/>
      </c>
      <c r="V440" s="19" t="str">
        <f t="shared" si="86"/>
        <v/>
      </c>
      <c r="W440" s="19" t="str">
        <f t="shared" si="87"/>
        <v/>
      </c>
      <c r="X440" s="17"/>
      <c r="Y440" s="23"/>
      <c r="Z440" s="23"/>
      <c r="AA440" s="26"/>
      <c r="AB440" s="24" t="str">
        <f>IF(B440="","",IF(OR(J440="Owner Funding",J440="Drawings",J440="Transfer",J440="Private"),IF(E440="","OK",IF(COUNTIF('01_Setup'!$B$23:$B$32,E440)=1,"OK","Unknown property")),IF(COUNTIF('01_Setup'!$B$23:$B$32,E440)=1,"OK","Unknown property")))</f>
        <v/>
      </c>
      <c r="AC440" s="24" t="str">
        <f t="shared" si="88"/>
        <v/>
      </c>
      <c r="AD440" s="24" t="str">
        <f t="shared" si="89"/>
        <v/>
      </c>
      <c r="AE440" s="24" t="str">
        <f t="shared" si="90"/>
        <v/>
      </c>
    </row>
    <row r="441" spans="1:31">
      <c r="A441" s="20" t="str">
        <f t="shared" si="78"/>
        <v/>
      </c>
      <c r="B441" s="21"/>
      <c r="C441" s="20" t="str">
        <f>IF(B441="","",IF(AND(B441&gt;='01_Setup'!$B$7,B441&lt;='01_Setup'!$B$8),'01_Setup'!$B$6,"Outside selected year"))</f>
        <v/>
      </c>
      <c r="D441" s="20" t="str">
        <f>IF(B441="","",IF(B441&lt;'01_Setup'!$B$7,"",IF(B441&lt;=DATE('01_Setup'!$B$5,7,5),"Q1",IF(B441&lt;=DATE('01_Setup'!$B$5,10,5),"Q2",IF(B441&lt;=DATE('01_Setup'!$B$5+1,1,5),"Q3",IF(B441&lt;='01_Setup'!$B$8,"Q4",""))))))</f>
        <v/>
      </c>
      <c r="E441" s="22"/>
      <c r="F441" s="25"/>
      <c r="G441" s="25"/>
      <c r="H441" s="22"/>
      <c r="I441" s="22"/>
      <c r="J441" s="22"/>
      <c r="K441" s="22"/>
      <c r="L441" s="22"/>
      <c r="M441" s="17"/>
      <c r="N441" s="18"/>
      <c r="O441" s="19" t="str">
        <f t="shared" si="79"/>
        <v/>
      </c>
      <c r="P441" s="19" t="str">
        <f t="shared" si="80"/>
        <v/>
      </c>
      <c r="Q441" s="19" t="str">
        <f t="shared" si="81"/>
        <v/>
      </c>
      <c r="R441" s="19" t="str">
        <f t="shared" si="82"/>
        <v/>
      </c>
      <c r="S441" s="19" t="str">
        <f t="shared" si="83"/>
        <v/>
      </c>
      <c r="T441" s="19" t="str">
        <f t="shared" si="84"/>
        <v/>
      </c>
      <c r="U441" s="19" t="str">
        <f t="shared" si="85"/>
        <v/>
      </c>
      <c r="V441" s="19" t="str">
        <f t="shared" si="86"/>
        <v/>
      </c>
      <c r="W441" s="19" t="str">
        <f t="shared" si="87"/>
        <v/>
      </c>
      <c r="X441" s="17"/>
      <c r="Y441" s="23"/>
      <c r="Z441" s="23"/>
      <c r="AA441" s="26"/>
      <c r="AB441" s="24" t="str">
        <f>IF(B441="","",IF(OR(J441="Owner Funding",J441="Drawings",J441="Transfer",J441="Private"),IF(E441="","OK",IF(COUNTIF('01_Setup'!$B$23:$B$32,E441)=1,"OK","Unknown property")),IF(COUNTIF('01_Setup'!$B$23:$B$32,E441)=1,"OK","Unknown property")))</f>
        <v/>
      </c>
      <c r="AC441" s="24" t="str">
        <f t="shared" si="88"/>
        <v/>
      </c>
      <c r="AD441" s="24" t="str">
        <f t="shared" si="89"/>
        <v/>
      </c>
      <c r="AE441" s="24" t="str">
        <f t="shared" si="90"/>
        <v/>
      </c>
    </row>
    <row r="442" spans="1:31">
      <c r="A442" s="20" t="str">
        <f t="shared" si="78"/>
        <v/>
      </c>
      <c r="B442" s="21"/>
      <c r="C442" s="20" t="str">
        <f>IF(B442="","",IF(AND(B442&gt;='01_Setup'!$B$7,B442&lt;='01_Setup'!$B$8),'01_Setup'!$B$6,"Outside selected year"))</f>
        <v/>
      </c>
      <c r="D442" s="20" t="str">
        <f>IF(B442="","",IF(B442&lt;'01_Setup'!$B$7,"",IF(B442&lt;=DATE('01_Setup'!$B$5,7,5),"Q1",IF(B442&lt;=DATE('01_Setup'!$B$5,10,5),"Q2",IF(B442&lt;=DATE('01_Setup'!$B$5+1,1,5),"Q3",IF(B442&lt;='01_Setup'!$B$8,"Q4",""))))))</f>
        <v/>
      </c>
      <c r="E442" s="22"/>
      <c r="F442" s="25"/>
      <c r="G442" s="25"/>
      <c r="H442" s="22"/>
      <c r="I442" s="22"/>
      <c r="J442" s="22"/>
      <c r="K442" s="22"/>
      <c r="L442" s="22"/>
      <c r="M442" s="17"/>
      <c r="N442" s="18"/>
      <c r="O442" s="19" t="str">
        <f t="shared" si="79"/>
        <v/>
      </c>
      <c r="P442" s="19" t="str">
        <f t="shared" si="80"/>
        <v/>
      </c>
      <c r="Q442" s="19" t="str">
        <f t="shared" si="81"/>
        <v/>
      </c>
      <c r="R442" s="19" t="str">
        <f t="shared" si="82"/>
        <v/>
      </c>
      <c r="S442" s="19" t="str">
        <f t="shared" si="83"/>
        <v/>
      </c>
      <c r="T442" s="19" t="str">
        <f t="shared" si="84"/>
        <v/>
      </c>
      <c r="U442" s="19" t="str">
        <f t="shared" si="85"/>
        <v/>
      </c>
      <c r="V442" s="19" t="str">
        <f t="shared" si="86"/>
        <v/>
      </c>
      <c r="W442" s="19" t="str">
        <f t="shared" si="87"/>
        <v/>
      </c>
      <c r="X442" s="17"/>
      <c r="Y442" s="23"/>
      <c r="Z442" s="23"/>
      <c r="AA442" s="26"/>
      <c r="AB442" s="24" t="str">
        <f>IF(B442="","",IF(OR(J442="Owner Funding",J442="Drawings",J442="Transfer",J442="Private"),IF(E442="","OK",IF(COUNTIF('01_Setup'!$B$23:$B$32,E442)=1,"OK","Unknown property")),IF(COUNTIF('01_Setup'!$B$23:$B$32,E442)=1,"OK","Unknown property")))</f>
        <v/>
      </c>
      <c r="AC442" s="24" t="str">
        <f t="shared" si="88"/>
        <v/>
      </c>
      <c r="AD442" s="24" t="str">
        <f t="shared" si="89"/>
        <v/>
      </c>
      <c r="AE442" s="24" t="str">
        <f t="shared" si="90"/>
        <v/>
      </c>
    </row>
    <row r="443" spans="1:31">
      <c r="A443" s="20" t="str">
        <f t="shared" si="78"/>
        <v/>
      </c>
      <c r="B443" s="21"/>
      <c r="C443" s="20" t="str">
        <f>IF(B443="","",IF(AND(B443&gt;='01_Setup'!$B$7,B443&lt;='01_Setup'!$B$8),'01_Setup'!$B$6,"Outside selected year"))</f>
        <v/>
      </c>
      <c r="D443" s="20" t="str">
        <f>IF(B443="","",IF(B443&lt;'01_Setup'!$B$7,"",IF(B443&lt;=DATE('01_Setup'!$B$5,7,5),"Q1",IF(B443&lt;=DATE('01_Setup'!$B$5,10,5),"Q2",IF(B443&lt;=DATE('01_Setup'!$B$5+1,1,5),"Q3",IF(B443&lt;='01_Setup'!$B$8,"Q4",""))))))</f>
        <v/>
      </c>
      <c r="E443" s="22"/>
      <c r="F443" s="25"/>
      <c r="G443" s="25"/>
      <c r="H443" s="22"/>
      <c r="I443" s="22"/>
      <c r="J443" s="22"/>
      <c r="K443" s="22"/>
      <c r="L443" s="22"/>
      <c r="M443" s="17"/>
      <c r="N443" s="18"/>
      <c r="O443" s="19" t="str">
        <f t="shared" si="79"/>
        <v/>
      </c>
      <c r="P443" s="19" t="str">
        <f t="shared" si="80"/>
        <v/>
      </c>
      <c r="Q443" s="19" t="str">
        <f t="shared" si="81"/>
        <v/>
      </c>
      <c r="R443" s="19" t="str">
        <f t="shared" si="82"/>
        <v/>
      </c>
      <c r="S443" s="19" t="str">
        <f t="shared" si="83"/>
        <v/>
      </c>
      <c r="T443" s="19" t="str">
        <f t="shared" si="84"/>
        <v/>
      </c>
      <c r="U443" s="19" t="str">
        <f t="shared" si="85"/>
        <v/>
      </c>
      <c r="V443" s="19" t="str">
        <f t="shared" si="86"/>
        <v/>
      </c>
      <c r="W443" s="19" t="str">
        <f t="shared" si="87"/>
        <v/>
      </c>
      <c r="X443" s="17"/>
      <c r="Y443" s="23"/>
      <c r="Z443" s="23"/>
      <c r="AA443" s="26"/>
      <c r="AB443" s="24" t="str">
        <f>IF(B443="","",IF(OR(J443="Owner Funding",J443="Drawings",J443="Transfer",J443="Private"),IF(E443="","OK",IF(COUNTIF('01_Setup'!$B$23:$B$32,E443)=1,"OK","Unknown property")),IF(COUNTIF('01_Setup'!$B$23:$B$32,E443)=1,"OK","Unknown property")))</f>
        <v/>
      </c>
      <c r="AC443" s="24" t="str">
        <f t="shared" si="88"/>
        <v/>
      </c>
      <c r="AD443" s="24" t="str">
        <f t="shared" si="89"/>
        <v/>
      </c>
      <c r="AE443" s="24" t="str">
        <f t="shared" si="90"/>
        <v/>
      </c>
    </row>
    <row r="444" spans="1:31">
      <c r="A444" s="20" t="str">
        <f t="shared" si="78"/>
        <v/>
      </c>
      <c r="B444" s="21"/>
      <c r="C444" s="20" t="str">
        <f>IF(B444="","",IF(AND(B444&gt;='01_Setup'!$B$7,B444&lt;='01_Setup'!$B$8),'01_Setup'!$B$6,"Outside selected year"))</f>
        <v/>
      </c>
      <c r="D444" s="20" t="str">
        <f>IF(B444="","",IF(B444&lt;'01_Setup'!$B$7,"",IF(B444&lt;=DATE('01_Setup'!$B$5,7,5),"Q1",IF(B444&lt;=DATE('01_Setup'!$B$5,10,5),"Q2",IF(B444&lt;=DATE('01_Setup'!$B$5+1,1,5),"Q3",IF(B444&lt;='01_Setup'!$B$8,"Q4",""))))))</f>
        <v/>
      </c>
      <c r="E444" s="22"/>
      <c r="F444" s="25"/>
      <c r="G444" s="25"/>
      <c r="H444" s="22"/>
      <c r="I444" s="22"/>
      <c r="J444" s="22"/>
      <c r="K444" s="22"/>
      <c r="L444" s="22"/>
      <c r="M444" s="17"/>
      <c r="N444" s="18"/>
      <c r="O444" s="19" t="str">
        <f t="shared" si="79"/>
        <v/>
      </c>
      <c r="P444" s="19" t="str">
        <f t="shared" si="80"/>
        <v/>
      </c>
      <c r="Q444" s="19" t="str">
        <f t="shared" si="81"/>
        <v/>
      </c>
      <c r="R444" s="19" t="str">
        <f t="shared" si="82"/>
        <v/>
      </c>
      <c r="S444" s="19" t="str">
        <f t="shared" si="83"/>
        <v/>
      </c>
      <c r="T444" s="19" t="str">
        <f t="shared" si="84"/>
        <v/>
      </c>
      <c r="U444" s="19" t="str">
        <f t="shared" si="85"/>
        <v/>
      </c>
      <c r="V444" s="19" t="str">
        <f t="shared" si="86"/>
        <v/>
      </c>
      <c r="W444" s="19" t="str">
        <f t="shared" si="87"/>
        <v/>
      </c>
      <c r="X444" s="17"/>
      <c r="Y444" s="23"/>
      <c r="Z444" s="23"/>
      <c r="AA444" s="26"/>
      <c r="AB444" s="24" t="str">
        <f>IF(B444="","",IF(OR(J444="Owner Funding",J444="Drawings",J444="Transfer",J444="Private"),IF(E444="","OK",IF(COUNTIF('01_Setup'!$B$23:$B$32,E444)=1,"OK","Unknown property")),IF(COUNTIF('01_Setup'!$B$23:$B$32,E444)=1,"OK","Unknown property")))</f>
        <v/>
      </c>
      <c r="AC444" s="24" t="str">
        <f t="shared" si="88"/>
        <v/>
      </c>
      <c r="AD444" s="24" t="str">
        <f t="shared" si="89"/>
        <v/>
      </c>
      <c r="AE444" s="24" t="str">
        <f t="shared" si="90"/>
        <v/>
      </c>
    </row>
    <row r="445" spans="1:31">
      <c r="A445" s="20" t="str">
        <f t="shared" si="78"/>
        <v/>
      </c>
      <c r="B445" s="21"/>
      <c r="C445" s="20" t="str">
        <f>IF(B445="","",IF(AND(B445&gt;='01_Setup'!$B$7,B445&lt;='01_Setup'!$B$8),'01_Setup'!$B$6,"Outside selected year"))</f>
        <v/>
      </c>
      <c r="D445" s="20" t="str">
        <f>IF(B445="","",IF(B445&lt;'01_Setup'!$B$7,"",IF(B445&lt;=DATE('01_Setup'!$B$5,7,5),"Q1",IF(B445&lt;=DATE('01_Setup'!$B$5,10,5),"Q2",IF(B445&lt;=DATE('01_Setup'!$B$5+1,1,5),"Q3",IF(B445&lt;='01_Setup'!$B$8,"Q4",""))))))</f>
        <v/>
      </c>
      <c r="E445" s="22"/>
      <c r="F445" s="25"/>
      <c r="G445" s="25"/>
      <c r="H445" s="22"/>
      <c r="I445" s="22"/>
      <c r="J445" s="22"/>
      <c r="K445" s="22"/>
      <c r="L445" s="22"/>
      <c r="M445" s="17"/>
      <c r="N445" s="18"/>
      <c r="O445" s="19" t="str">
        <f t="shared" si="79"/>
        <v/>
      </c>
      <c r="P445" s="19" t="str">
        <f t="shared" si="80"/>
        <v/>
      </c>
      <c r="Q445" s="19" t="str">
        <f t="shared" si="81"/>
        <v/>
      </c>
      <c r="R445" s="19" t="str">
        <f t="shared" si="82"/>
        <v/>
      </c>
      <c r="S445" s="19" t="str">
        <f t="shared" si="83"/>
        <v/>
      </c>
      <c r="T445" s="19" t="str">
        <f t="shared" si="84"/>
        <v/>
      </c>
      <c r="U445" s="19" t="str">
        <f t="shared" si="85"/>
        <v/>
      </c>
      <c r="V445" s="19" t="str">
        <f t="shared" si="86"/>
        <v/>
      </c>
      <c r="W445" s="19" t="str">
        <f t="shared" si="87"/>
        <v/>
      </c>
      <c r="X445" s="17"/>
      <c r="Y445" s="23"/>
      <c r="Z445" s="23"/>
      <c r="AA445" s="26"/>
      <c r="AB445" s="24" t="str">
        <f>IF(B445="","",IF(OR(J445="Owner Funding",J445="Drawings",J445="Transfer",J445="Private"),IF(E445="","OK",IF(COUNTIF('01_Setup'!$B$23:$B$32,E445)=1,"OK","Unknown property")),IF(COUNTIF('01_Setup'!$B$23:$B$32,E445)=1,"OK","Unknown property")))</f>
        <v/>
      </c>
      <c r="AC445" s="24" t="str">
        <f t="shared" si="88"/>
        <v/>
      </c>
      <c r="AD445" s="24" t="str">
        <f t="shared" si="89"/>
        <v/>
      </c>
      <c r="AE445" s="24" t="str">
        <f t="shared" si="90"/>
        <v/>
      </c>
    </row>
    <row r="446" spans="1:31">
      <c r="A446" s="20" t="str">
        <f t="shared" si="78"/>
        <v/>
      </c>
      <c r="B446" s="21"/>
      <c r="C446" s="20" t="str">
        <f>IF(B446="","",IF(AND(B446&gt;='01_Setup'!$B$7,B446&lt;='01_Setup'!$B$8),'01_Setup'!$B$6,"Outside selected year"))</f>
        <v/>
      </c>
      <c r="D446" s="20" t="str">
        <f>IF(B446="","",IF(B446&lt;'01_Setup'!$B$7,"",IF(B446&lt;=DATE('01_Setup'!$B$5,7,5),"Q1",IF(B446&lt;=DATE('01_Setup'!$B$5,10,5),"Q2",IF(B446&lt;=DATE('01_Setup'!$B$5+1,1,5),"Q3",IF(B446&lt;='01_Setup'!$B$8,"Q4",""))))))</f>
        <v/>
      </c>
      <c r="E446" s="22"/>
      <c r="F446" s="25"/>
      <c r="G446" s="25"/>
      <c r="H446" s="22"/>
      <c r="I446" s="22"/>
      <c r="J446" s="22"/>
      <c r="K446" s="22"/>
      <c r="L446" s="22"/>
      <c r="M446" s="17"/>
      <c r="N446" s="18"/>
      <c r="O446" s="19" t="str">
        <f t="shared" si="79"/>
        <v/>
      </c>
      <c r="P446" s="19" t="str">
        <f t="shared" si="80"/>
        <v/>
      </c>
      <c r="Q446" s="19" t="str">
        <f t="shared" si="81"/>
        <v/>
      </c>
      <c r="R446" s="19" t="str">
        <f t="shared" si="82"/>
        <v/>
      </c>
      <c r="S446" s="19" t="str">
        <f t="shared" si="83"/>
        <v/>
      </c>
      <c r="T446" s="19" t="str">
        <f t="shared" si="84"/>
        <v/>
      </c>
      <c r="U446" s="19" t="str">
        <f t="shared" si="85"/>
        <v/>
      </c>
      <c r="V446" s="19" t="str">
        <f t="shared" si="86"/>
        <v/>
      </c>
      <c r="W446" s="19" t="str">
        <f t="shared" si="87"/>
        <v/>
      </c>
      <c r="X446" s="17"/>
      <c r="Y446" s="23"/>
      <c r="Z446" s="23"/>
      <c r="AA446" s="26"/>
      <c r="AB446" s="24" t="str">
        <f>IF(B446="","",IF(OR(J446="Owner Funding",J446="Drawings",J446="Transfer",J446="Private"),IF(E446="","OK",IF(COUNTIF('01_Setup'!$B$23:$B$32,E446)=1,"OK","Unknown property")),IF(COUNTIF('01_Setup'!$B$23:$B$32,E446)=1,"OK","Unknown property")))</f>
        <v/>
      </c>
      <c r="AC446" s="24" t="str">
        <f t="shared" si="88"/>
        <v/>
      </c>
      <c r="AD446" s="24" t="str">
        <f t="shared" si="89"/>
        <v/>
      </c>
      <c r="AE446" s="24" t="str">
        <f t="shared" si="90"/>
        <v/>
      </c>
    </row>
    <row r="447" spans="1:31">
      <c r="A447" s="20" t="str">
        <f t="shared" si="78"/>
        <v/>
      </c>
      <c r="B447" s="21"/>
      <c r="C447" s="20" t="str">
        <f>IF(B447="","",IF(AND(B447&gt;='01_Setup'!$B$7,B447&lt;='01_Setup'!$B$8),'01_Setup'!$B$6,"Outside selected year"))</f>
        <v/>
      </c>
      <c r="D447" s="20" t="str">
        <f>IF(B447="","",IF(B447&lt;'01_Setup'!$B$7,"",IF(B447&lt;=DATE('01_Setup'!$B$5,7,5),"Q1",IF(B447&lt;=DATE('01_Setup'!$B$5,10,5),"Q2",IF(B447&lt;=DATE('01_Setup'!$B$5+1,1,5),"Q3",IF(B447&lt;='01_Setup'!$B$8,"Q4",""))))))</f>
        <v/>
      </c>
      <c r="E447" s="22"/>
      <c r="F447" s="25"/>
      <c r="G447" s="25"/>
      <c r="H447" s="22"/>
      <c r="I447" s="22"/>
      <c r="J447" s="22"/>
      <c r="K447" s="22"/>
      <c r="L447" s="22"/>
      <c r="M447" s="17"/>
      <c r="N447" s="18"/>
      <c r="O447" s="19" t="str">
        <f t="shared" si="79"/>
        <v/>
      </c>
      <c r="P447" s="19" t="str">
        <f t="shared" si="80"/>
        <v/>
      </c>
      <c r="Q447" s="19" t="str">
        <f t="shared" si="81"/>
        <v/>
      </c>
      <c r="R447" s="19" t="str">
        <f t="shared" si="82"/>
        <v/>
      </c>
      <c r="S447" s="19" t="str">
        <f t="shared" si="83"/>
        <v/>
      </c>
      <c r="T447" s="19" t="str">
        <f t="shared" si="84"/>
        <v/>
      </c>
      <c r="U447" s="19" t="str">
        <f t="shared" si="85"/>
        <v/>
      </c>
      <c r="V447" s="19" t="str">
        <f t="shared" si="86"/>
        <v/>
      </c>
      <c r="W447" s="19" t="str">
        <f t="shared" si="87"/>
        <v/>
      </c>
      <c r="X447" s="17"/>
      <c r="Y447" s="23"/>
      <c r="Z447" s="23"/>
      <c r="AA447" s="26"/>
      <c r="AB447" s="24" t="str">
        <f>IF(B447="","",IF(OR(J447="Owner Funding",J447="Drawings",J447="Transfer",J447="Private"),IF(E447="","OK",IF(COUNTIF('01_Setup'!$B$23:$B$32,E447)=1,"OK","Unknown property")),IF(COUNTIF('01_Setup'!$B$23:$B$32,E447)=1,"OK","Unknown property")))</f>
        <v/>
      </c>
      <c r="AC447" s="24" t="str">
        <f t="shared" si="88"/>
        <v/>
      </c>
      <c r="AD447" s="24" t="str">
        <f t="shared" si="89"/>
        <v/>
      </c>
      <c r="AE447" s="24" t="str">
        <f t="shared" si="90"/>
        <v/>
      </c>
    </row>
    <row r="448" spans="1:31">
      <c r="A448" s="20" t="str">
        <f t="shared" si="78"/>
        <v/>
      </c>
      <c r="B448" s="21"/>
      <c r="C448" s="20" t="str">
        <f>IF(B448="","",IF(AND(B448&gt;='01_Setup'!$B$7,B448&lt;='01_Setup'!$B$8),'01_Setup'!$B$6,"Outside selected year"))</f>
        <v/>
      </c>
      <c r="D448" s="20" t="str">
        <f>IF(B448="","",IF(B448&lt;'01_Setup'!$B$7,"",IF(B448&lt;=DATE('01_Setup'!$B$5,7,5),"Q1",IF(B448&lt;=DATE('01_Setup'!$B$5,10,5),"Q2",IF(B448&lt;=DATE('01_Setup'!$B$5+1,1,5),"Q3",IF(B448&lt;='01_Setup'!$B$8,"Q4",""))))))</f>
        <v/>
      </c>
      <c r="E448" s="22"/>
      <c r="F448" s="25"/>
      <c r="G448" s="25"/>
      <c r="H448" s="22"/>
      <c r="I448" s="22"/>
      <c r="J448" s="22"/>
      <c r="K448" s="22"/>
      <c r="L448" s="22"/>
      <c r="M448" s="17"/>
      <c r="N448" s="18"/>
      <c r="O448" s="19" t="str">
        <f t="shared" si="79"/>
        <v/>
      </c>
      <c r="P448" s="19" t="str">
        <f t="shared" si="80"/>
        <v/>
      </c>
      <c r="Q448" s="19" t="str">
        <f t="shared" si="81"/>
        <v/>
      </c>
      <c r="R448" s="19" t="str">
        <f t="shared" si="82"/>
        <v/>
      </c>
      <c r="S448" s="19" t="str">
        <f t="shared" si="83"/>
        <v/>
      </c>
      <c r="T448" s="19" t="str">
        <f t="shared" si="84"/>
        <v/>
      </c>
      <c r="U448" s="19" t="str">
        <f t="shared" si="85"/>
        <v/>
      </c>
      <c r="V448" s="19" t="str">
        <f t="shared" si="86"/>
        <v/>
      </c>
      <c r="W448" s="19" t="str">
        <f t="shared" si="87"/>
        <v/>
      </c>
      <c r="X448" s="17"/>
      <c r="Y448" s="23"/>
      <c r="Z448" s="23"/>
      <c r="AA448" s="26"/>
      <c r="AB448" s="24" t="str">
        <f>IF(B448="","",IF(OR(J448="Owner Funding",J448="Drawings",J448="Transfer",J448="Private"),IF(E448="","OK",IF(COUNTIF('01_Setup'!$B$23:$B$32,E448)=1,"OK","Unknown property")),IF(COUNTIF('01_Setup'!$B$23:$B$32,E448)=1,"OK","Unknown property")))</f>
        <v/>
      </c>
      <c r="AC448" s="24" t="str">
        <f t="shared" si="88"/>
        <v/>
      </c>
      <c r="AD448" s="24" t="str">
        <f t="shared" si="89"/>
        <v/>
      </c>
      <c r="AE448" s="24" t="str">
        <f t="shared" si="90"/>
        <v/>
      </c>
    </row>
    <row r="449" spans="1:31">
      <c r="A449" s="20" t="str">
        <f t="shared" si="78"/>
        <v/>
      </c>
      <c r="B449" s="21"/>
      <c r="C449" s="20" t="str">
        <f>IF(B449="","",IF(AND(B449&gt;='01_Setup'!$B$7,B449&lt;='01_Setup'!$B$8),'01_Setup'!$B$6,"Outside selected year"))</f>
        <v/>
      </c>
      <c r="D449" s="20" t="str">
        <f>IF(B449="","",IF(B449&lt;'01_Setup'!$B$7,"",IF(B449&lt;=DATE('01_Setup'!$B$5,7,5),"Q1",IF(B449&lt;=DATE('01_Setup'!$B$5,10,5),"Q2",IF(B449&lt;=DATE('01_Setup'!$B$5+1,1,5),"Q3",IF(B449&lt;='01_Setup'!$B$8,"Q4",""))))))</f>
        <v/>
      </c>
      <c r="E449" s="22"/>
      <c r="F449" s="25"/>
      <c r="G449" s="25"/>
      <c r="H449" s="22"/>
      <c r="I449" s="22"/>
      <c r="J449" s="22"/>
      <c r="K449" s="22"/>
      <c r="L449" s="22"/>
      <c r="M449" s="17"/>
      <c r="N449" s="18"/>
      <c r="O449" s="19" t="str">
        <f t="shared" si="79"/>
        <v/>
      </c>
      <c r="P449" s="19" t="str">
        <f t="shared" si="80"/>
        <v/>
      </c>
      <c r="Q449" s="19" t="str">
        <f t="shared" si="81"/>
        <v/>
      </c>
      <c r="R449" s="19" t="str">
        <f t="shared" si="82"/>
        <v/>
      </c>
      <c r="S449" s="19" t="str">
        <f t="shared" si="83"/>
        <v/>
      </c>
      <c r="T449" s="19" t="str">
        <f t="shared" si="84"/>
        <v/>
      </c>
      <c r="U449" s="19" t="str">
        <f t="shared" si="85"/>
        <v/>
      </c>
      <c r="V449" s="19" t="str">
        <f t="shared" si="86"/>
        <v/>
      </c>
      <c r="W449" s="19" t="str">
        <f t="shared" si="87"/>
        <v/>
      </c>
      <c r="X449" s="17"/>
      <c r="Y449" s="23"/>
      <c r="Z449" s="23"/>
      <c r="AA449" s="26"/>
      <c r="AB449" s="24" t="str">
        <f>IF(B449="","",IF(OR(J449="Owner Funding",J449="Drawings",J449="Transfer",J449="Private"),IF(E449="","OK",IF(COUNTIF('01_Setup'!$B$23:$B$32,E449)=1,"OK","Unknown property")),IF(COUNTIF('01_Setup'!$B$23:$B$32,E449)=1,"OK","Unknown property")))</f>
        <v/>
      </c>
      <c r="AC449" s="24" t="str">
        <f t="shared" si="88"/>
        <v/>
      </c>
      <c r="AD449" s="24" t="str">
        <f t="shared" si="89"/>
        <v/>
      </c>
      <c r="AE449" s="24" t="str">
        <f t="shared" si="90"/>
        <v/>
      </c>
    </row>
    <row r="450" spans="1:31">
      <c r="A450" s="20" t="str">
        <f t="shared" si="78"/>
        <v/>
      </c>
      <c r="B450" s="21"/>
      <c r="C450" s="20" t="str">
        <f>IF(B450="","",IF(AND(B450&gt;='01_Setup'!$B$7,B450&lt;='01_Setup'!$B$8),'01_Setup'!$B$6,"Outside selected year"))</f>
        <v/>
      </c>
      <c r="D450" s="20" t="str">
        <f>IF(B450="","",IF(B450&lt;'01_Setup'!$B$7,"",IF(B450&lt;=DATE('01_Setup'!$B$5,7,5),"Q1",IF(B450&lt;=DATE('01_Setup'!$B$5,10,5),"Q2",IF(B450&lt;=DATE('01_Setup'!$B$5+1,1,5),"Q3",IF(B450&lt;='01_Setup'!$B$8,"Q4",""))))))</f>
        <v/>
      </c>
      <c r="E450" s="22"/>
      <c r="F450" s="25"/>
      <c r="G450" s="25"/>
      <c r="H450" s="22"/>
      <c r="I450" s="22"/>
      <c r="J450" s="22"/>
      <c r="K450" s="22"/>
      <c r="L450" s="22"/>
      <c r="M450" s="17"/>
      <c r="N450" s="18"/>
      <c r="O450" s="19" t="str">
        <f t="shared" si="79"/>
        <v/>
      </c>
      <c r="P450" s="19" t="str">
        <f t="shared" si="80"/>
        <v/>
      </c>
      <c r="Q450" s="19" t="str">
        <f t="shared" si="81"/>
        <v/>
      </c>
      <c r="R450" s="19" t="str">
        <f t="shared" si="82"/>
        <v/>
      </c>
      <c r="S450" s="19" t="str">
        <f t="shared" si="83"/>
        <v/>
      </c>
      <c r="T450" s="19" t="str">
        <f t="shared" si="84"/>
        <v/>
      </c>
      <c r="U450" s="19" t="str">
        <f t="shared" si="85"/>
        <v/>
      </c>
      <c r="V450" s="19" t="str">
        <f t="shared" si="86"/>
        <v/>
      </c>
      <c r="W450" s="19" t="str">
        <f t="shared" si="87"/>
        <v/>
      </c>
      <c r="X450" s="17"/>
      <c r="Y450" s="23"/>
      <c r="Z450" s="23"/>
      <c r="AA450" s="26"/>
      <c r="AB450" s="24" t="str">
        <f>IF(B450="","",IF(OR(J450="Owner Funding",J450="Drawings",J450="Transfer",J450="Private"),IF(E450="","OK",IF(COUNTIF('01_Setup'!$B$23:$B$32,E450)=1,"OK","Unknown property")),IF(COUNTIF('01_Setup'!$B$23:$B$32,E450)=1,"OK","Unknown property")))</f>
        <v/>
      </c>
      <c r="AC450" s="24" t="str">
        <f t="shared" si="88"/>
        <v/>
      </c>
      <c r="AD450" s="24" t="str">
        <f t="shared" si="89"/>
        <v/>
      </c>
      <c r="AE450" s="24" t="str">
        <f t="shared" si="90"/>
        <v/>
      </c>
    </row>
    <row r="451" spans="1:31">
      <c r="A451" s="20" t="str">
        <f t="shared" si="78"/>
        <v/>
      </c>
      <c r="B451" s="21"/>
      <c r="C451" s="20" t="str">
        <f>IF(B451="","",IF(AND(B451&gt;='01_Setup'!$B$7,B451&lt;='01_Setup'!$B$8),'01_Setup'!$B$6,"Outside selected year"))</f>
        <v/>
      </c>
      <c r="D451" s="20" t="str">
        <f>IF(B451="","",IF(B451&lt;'01_Setup'!$B$7,"",IF(B451&lt;=DATE('01_Setup'!$B$5,7,5),"Q1",IF(B451&lt;=DATE('01_Setup'!$B$5,10,5),"Q2",IF(B451&lt;=DATE('01_Setup'!$B$5+1,1,5),"Q3",IF(B451&lt;='01_Setup'!$B$8,"Q4",""))))))</f>
        <v/>
      </c>
      <c r="E451" s="22"/>
      <c r="F451" s="25"/>
      <c r="G451" s="25"/>
      <c r="H451" s="22"/>
      <c r="I451" s="22"/>
      <c r="J451" s="22"/>
      <c r="K451" s="22"/>
      <c r="L451" s="22"/>
      <c r="M451" s="17"/>
      <c r="N451" s="18"/>
      <c r="O451" s="19" t="str">
        <f t="shared" si="79"/>
        <v/>
      </c>
      <c r="P451" s="19" t="str">
        <f t="shared" si="80"/>
        <v/>
      </c>
      <c r="Q451" s="19" t="str">
        <f t="shared" si="81"/>
        <v/>
      </c>
      <c r="R451" s="19" t="str">
        <f t="shared" si="82"/>
        <v/>
      </c>
      <c r="S451" s="19" t="str">
        <f t="shared" si="83"/>
        <v/>
      </c>
      <c r="T451" s="19" t="str">
        <f t="shared" si="84"/>
        <v/>
      </c>
      <c r="U451" s="19" t="str">
        <f t="shared" si="85"/>
        <v/>
      </c>
      <c r="V451" s="19" t="str">
        <f t="shared" si="86"/>
        <v/>
      </c>
      <c r="W451" s="19" t="str">
        <f t="shared" si="87"/>
        <v/>
      </c>
      <c r="X451" s="17"/>
      <c r="Y451" s="23"/>
      <c r="Z451" s="23"/>
      <c r="AA451" s="26"/>
      <c r="AB451" s="24" t="str">
        <f>IF(B451="","",IF(OR(J451="Owner Funding",J451="Drawings",J451="Transfer",J451="Private"),IF(E451="","OK",IF(COUNTIF('01_Setup'!$B$23:$B$32,E451)=1,"OK","Unknown property")),IF(COUNTIF('01_Setup'!$B$23:$B$32,E451)=1,"OK","Unknown property")))</f>
        <v/>
      </c>
      <c r="AC451" s="24" t="str">
        <f t="shared" si="88"/>
        <v/>
      </c>
      <c r="AD451" s="24" t="str">
        <f t="shared" si="89"/>
        <v/>
      </c>
      <c r="AE451" s="24" t="str">
        <f t="shared" si="90"/>
        <v/>
      </c>
    </row>
    <row r="452" spans="1:31">
      <c r="A452" s="20" t="str">
        <f t="shared" si="78"/>
        <v/>
      </c>
      <c r="B452" s="21"/>
      <c r="C452" s="20" t="str">
        <f>IF(B452="","",IF(AND(B452&gt;='01_Setup'!$B$7,B452&lt;='01_Setup'!$B$8),'01_Setup'!$B$6,"Outside selected year"))</f>
        <v/>
      </c>
      <c r="D452" s="20" t="str">
        <f>IF(B452="","",IF(B452&lt;'01_Setup'!$B$7,"",IF(B452&lt;=DATE('01_Setup'!$B$5,7,5),"Q1",IF(B452&lt;=DATE('01_Setup'!$B$5,10,5),"Q2",IF(B452&lt;=DATE('01_Setup'!$B$5+1,1,5),"Q3",IF(B452&lt;='01_Setup'!$B$8,"Q4",""))))))</f>
        <v/>
      </c>
      <c r="E452" s="22"/>
      <c r="F452" s="25"/>
      <c r="G452" s="25"/>
      <c r="H452" s="22"/>
      <c r="I452" s="22"/>
      <c r="J452" s="22"/>
      <c r="K452" s="22"/>
      <c r="L452" s="22"/>
      <c r="M452" s="17"/>
      <c r="N452" s="18"/>
      <c r="O452" s="19" t="str">
        <f t="shared" si="79"/>
        <v/>
      </c>
      <c r="P452" s="19" t="str">
        <f t="shared" si="80"/>
        <v/>
      </c>
      <c r="Q452" s="19" t="str">
        <f t="shared" si="81"/>
        <v/>
      </c>
      <c r="R452" s="19" t="str">
        <f t="shared" si="82"/>
        <v/>
      </c>
      <c r="S452" s="19" t="str">
        <f t="shared" si="83"/>
        <v/>
      </c>
      <c r="T452" s="19" t="str">
        <f t="shared" si="84"/>
        <v/>
      </c>
      <c r="U452" s="19" t="str">
        <f t="shared" si="85"/>
        <v/>
      </c>
      <c r="V452" s="19" t="str">
        <f t="shared" si="86"/>
        <v/>
      </c>
      <c r="W452" s="19" t="str">
        <f t="shared" si="87"/>
        <v/>
      </c>
      <c r="X452" s="17"/>
      <c r="Y452" s="23"/>
      <c r="Z452" s="23"/>
      <c r="AA452" s="26"/>
      <c r="AB452" s="24" t="str">
        <f>IF(B452="","",IF(OR(J452="Owner Funding",J452="Drawings",J452="Transfer",J452="Private"),IF(E452="","OK",IF(COUNTIF('01_Setup'!$B$23:$B$32,E452)=1,"OK","Unknown property")),IF(COUNTIF('01_Setup'!$B$23:$B$32,E452)=1,"OK","Unknown property")))</f>
        <v/>
      </c>
      <c r="AC452" s="24" t="str">
        <f t="shared" si="88"/>
        <v/>
      </c>
      <c r="AD452" s="24" t="str">
        <f t="shared" si="89"/>
        <v/>
      </c>
      <c r="AE452" s="24" t="str">
        <f t="shared" si="90"/>
        <v/>
      </c>
    </row>
    <row r="453" spans="1:31">
      <c r="A453" s="20" t="str">
        <f t="shared" si="78"/>
        <v/>
      </c>
      <c r="B453" s="21"/>
      <c r="C453" s="20" t="str">
        <f>IF(B453="","",IF(AND(B453&gt;='01_Setup'!$B$7,B453&lt;='01_Setup'!$B$8),'01_Setup'!$B$6,"Outside selected year"))</f>
        <v/>
      </c>
      <c r="D453" s="20" t="str">
        <f>IF(B453="","",IF(B453&lt;'01_Setup'!$B$7,"",IF(B453&lt;=DATE('01_Setup'!$B$5,7,5),"Q1",IF(B453&lt;=DATE('01_Setup'!$B$5,10,5),"Q2",IF(B453&lt;=DATE('01_Setup'!$B$5+1,1,5),"Q3",IF(B453&lt;='01_Setup'!$B$8,"Q4",""))))))</f>
        <v/>
      </c>
      <c r="E453" s="22"/>
      <c r="F453" s="25"/>
      <c r="G453" s="25"/>
      <c r="H453" s="22"/>
      <c r="I453" s="22"/>
      <c r="J453" s="22"/>
      <c r="K453" s="22"/>
      <c r="L453" s="22"/>
      <c r="M453" s="17"/>
      <c r="N453" s="18"/>
      <c r="O453" s="19" t="str">
        <f t="shared" si="79"/>
        <v/>
      </c>
      <c r="P453" s="19" t="str">
        <f t="shared" si="80"/>
        <v/>
      </c>
      <c r="Q453" s="19" t="str">
        <f t="shared" si="81"/>
        <v/>
      </c>
      <c r="R453" s="19" t="str">
        <f t="shared" si="82"/>
        <v/>
      </c>
      <c r="S453" s="19" t="str">
        <f t="shared" si="83"/>
        <v/>
      </c>
      <c r="T453" s="19" t="str">
        <f t="shared" si="84"/>
        <v/>
      </c>
      <c r="U453" s="19" t="str">
        <f t="shared" si="85"/>
        <v/>
      </c>
      <c r="V453" s="19" t="str">
        <f t="shared" si="86"/>
        <v/>
      </c>
      <c r="W453" s="19" t="str">
        <f t="shared" si="87"/>
        <v/>
      </c>
      <c r="X453" s="17"/>
      <c r="Y453" s="23"/>
      <c r="Z453" s="23"/>
      <c r="AA453" s="26"/>
      <c r="AB453" s="24" t="str">
        <f>IF(B453="","",IF(OR(J453="Owner Funding",J453="Drawings",J453="Transfer",J453="Private"),IF(E453="","OK",IF(COUNTIF('01_Setup'!$B$23:$B$32,E453)=1,"OK","Unknown property")),IF(COUNTIF('01_Setup'!$B$23:$B$32,E453)=1,"OK","Unknown property")))</f>
        <v/>
      </c>
      <c r="AC453" s="24" t="str">
        <f t="shared" si="88"/>
        <v/>
      </c>
      <c r="AD453" s="24" t="str">
        <f t="shared" si="89"/>
        <v/>
      </c>
      <c r="AE453" s="24" t="str">
        <f t="shared" si="90"/>
        <v/>
      </c>
    </row>
    <row r="454" spans="1:31">
      <c r="A454" s="20" t="str">
        <f t="shared" si="78"/>
        <v/>
      </c>
      <c r="B454" s="21"/>
      <c r="C454" s="20" t="str">
        <f>IF(B454="","",IF(AND(B454&gt;='01_Setup'!$B$7,B454&lt;='01_Setup'!$B$8),'01_Setup'!$B$6,"Outside selected year"))</f>
        <v/>
      </c>
      <c r="D454" s="20" t="str">
        <f>IF(B454="","",IF(B454&lt;'01_Setup'!$B$7,"",IF(B454&lt;=DATE('01_Setup'!$B$5,7,5),"Q1",IF(B454&lt;=DATE('01_Setup'!$B$5,10,5),"Q2",IF(B454&lt;=DATE('01_Setup'!$B$5+1,1,5),"Q3",IF(B454&lt;='01_Setup'!$B$8,"Q4",""))))))</f>
        <v/>
      </c>
      <c r="E454" s="22"/>
      <c r="F454" s="25"/>
      <c r="G454" s="25"/>
      <c r="H454" s="22"/>
      <c r="I454" s="22"/>
      <c r="J454" s="22"/>
      <c r="K454" s="22"/>
      <c r="L454" s="22"/>
      <c r="M454" s="17"/>
      <c r="N454" s="18"/>
      <c r="O454" s="19" t="str">
        <f t="shared" si="79"/>
        <v/>
      </c>
      <c r="P454" s="19" t="str">
        <f t="shared" si="80"/>
        <v/>
      </c>
      <c r="Q454" s="19" t="str">
        <f t="shared" si="81"/>
        <v/>
      </c>
      <c r="R454" s="19" t="str">
        <f t="shared" si="82"/>
        <v/>
      </c>
      <c r="S454" s="19" t="str">
        <f t="shared" si="83"/>
        <v/>
      </c>
      <c r="T454" s="19" t="str">
        <f t="shared" si="84"/>
        <v/>
      </c>
      <c r="U454" s="19" t="str">
        <f t="shared" si="85"/>
        <v/>
      </c>
      <c r="V454" s="19" t="str">
        <f t="shared" si="86"/>
        <v/>
      </c>
      <c r="W454" s="19" t="str">
        <f t="shared" si="87"/>
        <v/>
      </c>
      <c r="X454" s="17"/>
      <c r="Y454" s="23"/>
      <c r="Z454" s="23"/>
      <c r="AA454" s="26"/>
      <c r="AB454" s="24" t="str">
        <f>IF(B454="","",IF(OR(J454="Owner Funding",J454="Drawings",J454="Transfer",J454="Private"),IF(E454="","OK",IF(COUNTIF('01_Setup'!$B$23:$B$32,E454)=1,"OK","Unknown property")),IF(COUNTIF('01_Setup'!$B$23:$B$32,E454)=1,"OK","Unknown property")))</f>
        <v/>
      </c>
      <c r="AC454" s="24" t="str">
        <f t="shared" si="88"/>
        <v/>
      </c>
      <c r="AD454" s="24" t="str">
        <f t="shared" si="89"/>
        <v/>
      </c>
      <c r="AE454" s="24" t="str">
        <f t="shared" si="90"/>
        <v/>
      </c>
    </row>
    <row r="455" spans="1:31">
      <c r="A455" s="20" t="str">
        <f t="shared" ref="A455:A518" si="91">IF(B455="","",TEXT(B455,"yyyymmdd")&amp;"-"&amp;TEXT(ROW()-6,"0000"))</f>
        <v/>
      </c>
      <c r="B455" s="21"/>
      <c r="C455" s="20" t="str">
        <f>IF(B455="","",IF(AND(B455&gt;='01_Setup'!$B$7,B455&lt;='01_Setup'!$B$8),'01_Setup'!$B$6,"Outside selected year"))</f>
        <v/>
      </c>
      <c r="D455" s="20" t="str">
        <f>IF(B455="","",IF(B455&lt;'01_Setup'!$B$7,"",IF(B455&lt;=DATE('01_Setup'!$B$5,7,5),"Q1",IF(B455&lt;=DATE('01_Setup'!$B$5,10,5),"Q2",IF(B455&lt;=DATE('01_Setup'!$B$5+1,1,5),"Q3",IF(B455&lt;='01_Setup'!$B$8,"Q4",""))))))</f>
        <v/>
      </c>
      <c r="E455" s="22"/>
      <c r="F455" s="25"/>
      <c r="G455" s="25"/>
      <c r="H455" s="22"/>
      <c r="I455" s="22"/>
      <c r="J455" s="22"/>
      <c r="K455" s="22"/>
      <c r="L455" s="22"/>
      <c r="M455" s="17"/>
      <c r="N455" s="18"/>
      <c r="O455" s="19" t="str">
        <f t="shared" ref="O455:O518" si="92">IF(B455="","",IF(J455="Income",M455,0))</f>
        <v/>
      </c>
      <c r="P455" s="19" t="str">
        <f t="shared" ref="P455:P518" si="93">IF(B455="","",IF(J455="Expense",M455*N455,0))</f>
        <v/>
      </c>
      <c r="Q455" s="19" t="str">
        <f t="shared" ref="Q455:Q518" si="94">IF(B455="","",IF(J455="Expense",M455*(1-N455),IF(J455="Private",M455,0)))</f>
        <v/>
      </c>
      <c r="R455" s="19" t="str">
        <f t="shared" ref="R455:R518" si="95">IF(B455="","",IF(J455="Finance Cost",M455,0))</f>
        <v/>
      </c>
      <c r="S455" s="19" t="str">
        <f t="shared" ref="S455:S518" si="96">IF(B455="","",IF(J455="Capital",M455,0))</f>
        <v/>
      </c>
      <c r="T455" s="19" t="str">
        <f t="shared" ref="T455:T518" si="97">IF(B455="","",IF(J455="Mortgage Principal",M455,0))</f>
        <v/>
      </c>
      <c r="U455" s="19" t="str">
        <f t="shared" ref="U455:U518" si="98">IF(B455="","",IF(J455="Deposit",M455,0))</f>
        <v/>
      </c>
      <c r="V455" s="19" t="str">
        <f t="shared" ref="V455:V518" si="99">IF(B455="","",IF(OR(J455="Owner Funding",J455="Drawings"),M455,0))</f>
        <v/>
      </c>
      <c r="W455" s="19" t="str">
        <f t="shared" ref="W455:W518" si="100">IF(B455="","",IF(J455="Transfer",M455,0))</f>
        <v/>
      </c>
      <c r="X455" s="17"/>
      <c r="Y455" s="23"/>
      <c r="Z455" s="23"/>
      <c r="AA455" s="26"/>
      <c r="AB455" s="24" t="str">
        <f>IF(B455="","",IF(OR(J455="Owner Funding",J455="Drawings",J455="Transfer",J455="Private"),IF(E455="","OK",IF(COUNTIF('01_Setup'!$B$23:$B$32,E455)=1,"OK","Unknown property")),IF(COUNTIF('01_Setup'!$B$23:$B$32,E455)=1,"OK","Unknown property")))</f>
        <v/>
      </c>
      <c r="AC455" s="24" t="str">
        <f t="shared" ref="AC455:AC518" si="101">IF(B455="","",IF(H455="","Missing document ref","OK"))</f>
        <v/>
      </c>
      <c r="AD455" s="24" t="str">
        <f t="shared" ref="AD455:AD518" si="102">IF(B455="","",IF(COUNTIFS($B$7:$B$756,B455,$E$7:$E$756,E455,$F$7:$F$756,F455,$M$7:$M$756,M455)&gt;1,"Possible duplicate","OK"))</f>
        <v/>
      </c>
      <c r="AE455" s="24" t="str">
        <f t="shared" ref="AE455:AE518" si="103">IF(B455="","",IF(AND(AB455="OK",AC455="OK",AD455="OK",Y455="Yes",Z455="Reviewed"),"Ready","Review"))</f>
        <v/>
      </c>
    </row>
    <row r="456" spans="1:31">
      <c r="A456" s="20" t="str">
        <f t="shared" si="91"/>
        <v/>
      </c>
      <c r="B456" s="21"/>
      <c r="C456" s="20" t="str">
        <f>IF(B456="","",IF(AND(B456&gt;='01_Setup'!$B$7,B456&lt;='01_Setup'!$B$8),'01_Setup'!$B$6,"Outside selected year"))</f>
        <v/>
      </c>
      <c r="D456" s="20" t="str">
        <f>IF(B456="","",IF(B456&lt;'01_Setup'!$B$7,"",IF(B456&lt;=DATE('01_Setup'!$B$5,7,5),"Q1",IF(B456&lt;=DATE('01_Setup'!$B$5,10,5),"Q2",IF(B456&lt;=DATE('01_Setup'!$B$5+1,1,5),"Q3",IF(B456&lt;='01_Setup'!$B$8,"Q4",""))))))</f>
        <v/>
      </c>
      <c r="E456" s="22"/>
      <c r="F456" s="25"/>
      <c r="G456" s="25"/>
      <c r="H456" s="22"/>
      <c r="I456" s="22"/>
      <c r="J456" s="22"/>
      <c r="K456" s="22"/>
      <c r="L456" s="22"/>
      <c r="M456" s="17"/>
      <c r="N456" s="18"/>
      <c r="O456" s="19" t="str">
        <f t="shared" si="92"/>
        <v/>
      </c>
      <c r="P456" s="19" t="str">
        <f t="shared" si="93"/>
        <v/>
      </c>
      <c r="Q456" s="19" t="str">
        <f t="shared" si="94"/>
        <v/>
      </c>
      <c r="R456" s="19" t="str">
        <f t="shared" si="95"/>
        <v/>
      </c>
      <c r="S456" s="19" t="str">
        <f t="shared" si="96"/>
        <v/>
      </c>
      <c r="T456" s="19" t="str">
        <f t="shared" si="97"/>
        <v/>
      </c>
      <c r="U456" s="19" t="str">
        <f t="shared" si="98"/>
        <v/>
      </c>
      <c r="V456" s="19" t="str">
        <f t="shared" si="99"/>
        <v/>
      </c>
      <c r="W456" s="19" t="str">
        <f t="shared" si="100"/>
        <v/>
      </c>
      <c r="X456" s="17"/>
      <c r="Y456" s="23"/>
      <c r="Z456" s="23"/>
      <c r="AA456" s="26"/>
      <c r="AB456" s="24" t="str">
        <f>IF(B456="","",IF(OR(J456="Owner Funding",J456="Drawings",J456="Transfer",J456="Private"),IF(E456="","OK",IF(COUNTIF('01_Setup'!$B$23:$B$32,E456)=1,"OK","Unknown property")),IF(COUNTIF('01_Setup'!$B$23:$B$32,E456)=1,"OK","Unknown property")))</f>
        <v/>
      </c>
      <c r="AC456" s="24" t="str">
        <f t="shared" si="101"/>
        <v/>
      </c>
      <c r="AD456" s="24" t="str">
        <f t="shared" si="102"/>
        <v/>
      </c>
      <c r="AE456" s="24" t="str">
        <f t="shared" si="103"/>
        <v/>
      </c>
    </row>
    <row r="457" spans="1:31">
      <c r="A457" s="20" t="str">
        <f t="shared" si="91"/>
        <v/>
      </c>
      <c r="B457" s="21"/>
      <c r="C457" s="20" t="str">
        <f>IF(B457="","",IF(AND(B457&gt;='01_Setup'!$B$7,B457&lt;='01_Setup'!$B$8),'01_Setup'!$B$6,"Outside selected year"))</f>
        <v/>
      </c>
      <c r="D457" s="20" t="str">
        <f>IF(B457="","",IF(B457&lt;'01_Setup'!$B$7,"",IF(B457&lt;=DATE('01_Setup'!$B$5,7,5),"Q1",IF(B457&lt;=DATE('01_Setup'!$B$5,10,5),"Q2",IF(B457&lt;=DATE('01_Setup'!$B$5+1,1,5),"Q3",IF(B457&lt;='01_Setup'!$B$8,"Q4",""))))))</f>
        <v/>
      </c>
      <c r="E457" s="22"/>
      <c r="F457" s="25"/>
      <c r="G457" s="25"/>
      <c r="H457" s="22"/>
      <c r="I457" s="22"/>
      <c r="J457" s="22"/>
      <c r="K457" s="22"/>
      <c r="L457" s="22"/>
      <c r="M457" s="17"/>
      <c r="N457" s="18"/>
      <c r="O457" s="19" t="str">
        <f t="shared" si="92"/>
        <v/>
      </c>
      <c r="P457" s="19" t="str">
        <f t="shared" si="93"/>
        <v/>
      </c>
      <c r="Q457" s="19" t="str">
        <f t="shared" si="94"/>
        <v/>
      </c>
      <c r="R457" s="19" t="str">
        <f t="shared" si="95"/>
        <v/>
      </c>
      <c r="S457" s="19" t="str">
        <f t="shared" si="96"/>
        <v/>
      </c>
      <c r="T457" s="19" t="str">
        <f t="shared" si="97"/>
        <v/>
      </c>
      <c r="U457" s="19" t="str">
        <f t="shared" si="98"/>
        <v/>
      </c>
      <c r="V457" s="19" t="str">
        <f t="shared" si="99"/>
        <v/>
      </c>
      <c r="W457" s="19" t="str">
        <f t="shared" si="100"/>
        <v/>
      </c>
      <c r="X457" s="17"/>
      <c r="Y457" s="23"/>
      <c r="Z457" s="23"/>
      <c r="AA457" s="26"/>
      <c r="AB457" s="24" t="str">
        <f>IF(B457="","",IF(OR(J457="Owner Funding",J457="Drawings",J457="Transfer",J457="Private"),IF(E457="","OK",IF(COUNTIF('01_Setup'!$B$23:$B$32,E457)=1,"OK","Unknown property")),IF(COUNTIF('01_Setup'!$B$23:$B$32,E457)=1,"OK","Unknown property")))</f>
        <v/>
      </c>
      <c r="AC457" s="24" t="str">
        <f t="shared" si="101"/>
        <v/>
      </c>
      <c r="AD457" s="24" t="str">
        <f t="shared" si="102"/>
        <v/>
      </c>
      <c r="AE457" s="24" t="str">
        <f t="shared" si="103"/>
        <v/>
      </c>
    </row>
    <row r="458" spans="1:31">
      <c r="A458" s="20" t="str">
        <f t="shared" si="91"/>
        <v/>
      </c>
      <c r="B458" s="21"/>
      <c r="C458" s="20" t="str">
        <f>IF(B458="","",IF(AND(B458&gt;='01_Setup'!$B$7,B458&lt;='01_Setup'!$B$8),'01_Setup'!$B$6,"Outside selected year"))</f>
        <v/>
      </c>
      <c r="D458" s="20" t="str">
        <f>IF(B458="","",IF(B458&lt;'01_Setup'!$B$7,"",IF(B458&lt;=DATE('01_Setup'!$B$5,7,5),"Q1",IF(B458&lt;=DATE('01_Setup'!$B$5,10,5),"Q2",IF(B458&lt;=DATE('01_Setup'!$B$5+1,1,5),"Q3",IF(B458&lt;='01_Setup'!$B$8,"Q4",""))))))</f>
        <v/>
      </c>
      <c r="E458" s="22"/>
      <c r="F458" s="25"/>
      <c r="G458" s="25"/>
      <c r="H458" s="22"/>
      <c r="I458" s="22"/>
      <c r="J458" s="22"/>
      <c r="K458" s="22"/>
      <c r="L458" s="22"/>
      <c r="M458" s="17"/>
      <c r="N458" s="18"/>
      <c r="O458" s="19" t="str">
        <f t="shared" si="92"/>
        <v/>
      </c>
      <c r="P458" s="19" t="str">
        <f t="shared" si="93"/>
        <v/>
      </c>
      <c r="Q458" s="19" t="str">
        <f t="shared" si="94"/>
        <v/>
      </c>
      <c r="R458" s="19" t="str">
        <f t="shared" si="95"/>
        <v/>
      </c>
      <c r="S458" s="19" t="str">
        <f t="shared" si="96"/>
        <v/>
      </c>
      <c r="T458" s="19" t="str">
        <f t="shared" si="97"/>
        <v/>
      </c>
      <c r="U458" s="19" t="str">
        <f t="shared" si="98"/>
        <v/>
      </c>
      <c r="V458" s="19" t="str">
        <f t="shared" si="99"/>
        <v/>
      </c>
      <c r="W458" s="19" t="str">
        <f t="shared" si="100"/>
        <v/>
      </c>
      <c r="X458" s="17"/>
      <c r="Y458" s="23"/>
      <c r="Z458" s="23"/>
      <c r="AA458" s="26"/>
      <c r="AB458" s="24" t="str">
        <f>IF(B458="","",IF(OR(J458="Owner Funding",J458="Drawings",J458="Transfer",J458="Private"),IF(E458="","OK",IF(COUNTIF('01_Setup'!$B$23:$B$32,E458)=1,"OK","Unknown property")),IF(COUNTIF('01_Setup'!$B$23:$B$32,E458)=1,"OK","Unknown property")))</f>
        <v/>
      </c>
      <c r="AC458" s="24" t="str">
        <f t="shared" si="101"/>
        <v/>
      </c>
      <c r="AD458" s="24" t="str">
        <f t="shared" si="102"/>
        <v/>
      </c>
      <c r="AE458" s="24" t="str">
        <f t="shared" si="103"/>
        <v/>
      </c>
    </row>
    <row r="459" spans="1:31">
      <c r="A459" s="20" t="str">
        <f t="shared" si="91"/>
        <v/>
      </c>
      <c r="B459" s="21"/>
      <c r="C459" s="20" t="str">
        <f>IF(B459="","",IF(AND(B459&gt;='01_Setup'!$B$7,B459&lt;='01_Setup'!$B$8),'01_Setup'!$B$6,"Outside selected year"))</f>
        <v/>
      </c>
      <c r="D459" s="20" t="str">
        <f>IF(B459="","",IF(B459&lt;'01_Setup'!$B$7,"",IF(B459&lt;=DATE('01_Setup'!$B$5,7,5),"Q1",IF(B459&lt;=DATE('01_Setup'!$B$5,10,5),"Q2",IF(B459&lt;=DATE('01_Setup'!$B$5+1,1,5),"Q3",IF(B459&lt;='01_Setup'!$B$8,"Q4",""))))))</f>
        <v/>
      </c>
      <c r="E459" s="22"/>
      <c r="F459" s="25"/>
      <c r="G459" s="25"/>
      <c r="H459" s="22"/>
      <c r="I459" s="22"/>
      <c r="J459" s="22"/>
      <c r="K459" s="22"/>
      <c r="L459" s="22"/>
      <c r="M459" s="17"/>
      <c r="N459" s="18"/>
      <c r="O459" s="19" t="str">
        <f t="shared" si="92"/>
        <v/>
      </c>
      <c r="P459" s="19" t="str">
        <f t="shared" si="93"/>
        <v/>
      </c>
      <c r="Q459" s="19" t="str">
        <f t="shared" si="94"/>
        <v/>
      </c>
      <c r="R459" s="19" t="str">
        <f t="shared" si="95"/>
        <v/>
      </c>
      <c r="S459" s="19" t="str">
        <f t="shared" si="96"/>
        <v/>
      </c>
      <c r="T459" s="19" t="str">
        <f t="shared" si="97"/>
        <v/>
      </c>
      <c r="U459" s="19" t="str">
        <f t="shared" si="98"/>
        <v/>
      </c>
      <c r="V459" s="19" t="str">
        <f t="shared" si="99"/>
        <v/>
      </c>
      <c r="W459" s="19" t="str">
        <f t="shared" si="100"/>
        <v/>
      </c>
      <c r="X459" s="17"/>
      <c r="Y459" s="23"/>
      <c r="Z459" s="23"/>
      <c r="AA459" s="26"/>
      <c r="AB459" s="24" t="str">
        <f>IF(B459="","",IF(OR(J459="Owner Funding",J459="Drawings",J459="Transfer",J459="Private"),IF(E459="","OK",IF(COUNTIF('01_Setup'!$B$23:$B$32,E459)=1,"OK","Unknown property")),IF(COUNTIF('01_Setup'!$B$23:$B$32,E459)=1,"OK","Unknown property")))</f>
        <v/>
      </c>
      <c r="AC459" s="24" t="str">
        <f t="shared" si="101"/>
        <v/>
      </c>
      <c r="AD459" s="24" t="str">
        <f t="shared" si="102"/>
        <v/>
      </c>
      <c r="AE459" s="24" t="str">
        <f t="shared" si="103"/>
        <v/>
      </c>
    </row>
    <row r="460" spans="1:31">
      <c r="A460" s="20" t="str">
        <f t="shared" si="91"/>
        <v/>
      </c>
      <c r="B460" s="21"/>
      <c r="C460" s="20" t="str">
        <f>IF(B460="","",IF(AND(B460&gt;='01_Setup'!$B$7,B460&lt;='01_Setup'!$B$8),'01_Setup'!$B$6,"Outside selected year"))</f>
        <v/>
      </c>
      <c r="D460" s="20" t="str">
        <f>IF(B460="","",IF(B460&lt;'01_Setup'!$B$7,"",IF(B460&lt;=DATE('01_Setup'!$B$5,7,5),"Q1",IF(B460&lt;=DATE('01_Setup'!$B$5,10,5),"Q2",IF(B460&lt;=DATE('01_Setup'!$B$5+1,1,5),"Q3",IF(B460&lt;='01_Setup'!$B$8,"Q4",""))))))</f>
        <v/>
      </c>
      <c r="E460" s="22"/>
      <c r="F460" s="25"/>
      <c r="G460" s="25"/>
      <c r="H460" s="22"/>
      <c r="I460" s="22"/>
      <c r="J460" s="22"/>
      <c r="K460" s="22"/>
      <c r="L460" s="22"/>
      <c r="M460" s="17"/>
      <c r="N460" s="18"/>
      <c r="O460" s="19" t="str">
        <f t="shared" si="92"/>
        <v/>
      </c>
      <c r="P460" s="19" t="str">
        <f t="shared" si="93"/>
        <v/>
      </c>
      <c r="Q460" s="19" t="str">
        <f t="shared" si="94"/>
        <v/>
      </c>
      <c r="R460" s="19" t="str">
        <f t="shared" si="95"/>
        <v/>
      </c>
      <c r="S460" s="19" t="str">
        <f t="shared" si="96"/>
        <v/>
      </c>
      <c r="T460" s="19" t="str">
        <f t="shared" si="97"/>
        <v/>
      </c>
      <c r="U460" s="19" t="str">
        <f t="shared" si="98"/>
        <v/>
      </c>
      <c r="V460" s="19" t="str">
        <f t="shared" si="99"/>
        <v/>
      </c>
      <c r="W460" s="19" t="str">
        <f t="shared" si="100"/>
        <v/>
      </c>
      <c r="X460" s="17"/>
      <c r="Y460" s="23"/>
      <c r="Z460" s="23"/>
      <c r="AA460" s="26"/>
      <c r="AB460" s="24" t="str">
        <f>IF(B460="","",IF(OR(J460="Owner Funding",J460="Drawings",J460="Transfer",J460="Private"),IF(E460="","OK",IF(COUNTIF('01_Setup'!$B$23:$B$32,E460)=1,"OK","Unknown property")),IF(COUNTIF('01_Setup'!$B$23:$B$32,E460)=1,"OK","Unknown property")))</f>
        <v/>
      </c>
      <c r="AC460" s="24" t="str">
        <f t="shared" si="101"/>
        <v/>
      </c>
      <c r="AD460" s="24" t="str">
        <f t="shared" si="102"/>
        <v/>
      </c>
      <c r="AE460" s="24" t="str">
        <f t="shared" si="103"/>
        <v/>
      </c>
    </row>
    <row r="461" spans="1:31">
      <c r="A461" s="20" t="str">
        <f t="shared" si="91"/>
        <v/>
      </c>
      <c r="B461" s="21"/>
      <c r="C461" s="20" t="str">
        <f>IF(B461="","",IF(AND(B461&gt;='01_Setup'!$B$7,B461&lt;='01_Setup'!$B$8),'01_Setup'!$B$6,"Outside selected year"))</f>
        <v/>
      </c>
      <c r="D461" s="20" t="str">
        <f>IF(B461="","",IF(B461&lt;'01_Setup'!$B$7,"",IF(B461&lt;=DATE('01_Setup'!$B$5,7,5),"Q1",IF(B461&lt;=DATE('01_Setup'!$B$5,10,5),"Q2",IF(B461&lt;=DATE('01_Setup'!$B$5+1,1,5),"Q3",IF(B461&lt;='01_Setup'!$B$8,"Q4",""))))))</f>
        <v/>
      </c>
      <c r="E461" s="22"/>
      <c r="F461" s="25"/>
      <c r="G461" s="25"/>
      <c r="H461" s="22"/>
      <c r="I461" s="22"/>
      <c r="J461" s="22"/>
      <c r="K461" s="22"/>
      <c r="L461" s="22"/>
      <c r="M461" s="17"/>
      <c r="N461" s="18"/>
      <c r="O461" s="19" t="str">
        <f t="shared" si="92"/>
        <v/>
      </c>
      <c r="P461" s="19" t="str">
        <f t="shared" si="93"/>
        <v/>
      </c>
      <c r="Q461" s="19" t="str">
        <f t="shared" si="94"/>
        <v/>
      </c>
      <c r="R461" s="19" t="str">
        <f t="shared" si="95"/>
        <v/>
      </c>
      <c r="S461" s="19" t="str">
        <f t="shared" si="96"/>
        <v/>
      </c>
      <c r="T461" s="19" t="str">
        <f t="shared" si="97"/>
        <v/>
      </c>
      <c r="U461" s="19" t="str">
        <f t="shared" si="98"/>
        <v/>
      </c>
      <c r="V461" s="19" t="str">
        <f t="shared" si="99"/>
        <v/>
      </c>
      <c r="W461" s="19" t="str">
        <f t="shared" si="100"/>
        <v/>
      </c>
      <c r="X461" s="17"/>
      <c r="Y461" s="23"/>
      <c r="Z461" s="23"/>
      <c r="AA461" s="26"/>
      <c r="AB461" s="24" t="str">
        <f>IF(B461="","",IF(OR(J461="Owner Funding",J461="Drawings",J461="Transfer",J461="Private"),IF(E461="","OK",IF(COUNTIF('01_Setup'!$B$23:$B$32,E461)=1,"OK","Unknown property")),IF(COUNTIF('01_Setup'!$B$23:$B$32,E461)=1,"OK","Unknown property")))</f>
        <v/>
      </c>
      <c r="AC461" s="24" t="str">
        <f t="shared" si="101"/>
        <v/>
      </c>
      <c r="AD461" s="24" t="str">
        <f t="shared" si="102"/>
        <v/>
      </c>
      <c r="AE461" s="24" t="str">
        <f t="shared" si="103"/>
        <v/>
      </c>
    </row>
    <row r="462" spans="1:31">
      <c r="A462" s="20" t="str">
        <f t="shared" si="91"/>
        <v/>
      </c>
      <c r="B462" s="21"/>
      <c r="C462" s="20" t="str">
        <f>IF(B462="","",IF(AND(B462&gt;='01_Setup'!$B$7,B462&lt;='01_Setup'!$B$8),'01_Setup'!$B$6,"Outside selected year"))</f>
        <v/>
      </c>
      <c r="D462" s="20" t="str">
        <f>IF(B462="","",IF(B462&lt;'01_Setup'!$B$7,"",IF(B462&lt;=DATE('01_Setup'!$B$5,7,5),"Q1",IF(B462&lt;=DATE('01_Setup'!$B$5,10,5),"Q2",IF(B462&lt;=DATE('01_Setup'!$B$5+1,1,5),"Q3",IF(B462&lt;='01_Setup'!$B$8,"Q4",""))))))</f>
        <v/>
      </c>
      <c r="E462" s="22"/>
      <c r="F462" s="25"/>
      <c r="G462" s="25"/>
      <c r="H462" s="22"/>
      <c r="I462" s="22"/>
      <c r="J462" s="22"/>
      <c r="K462" s="22"/>
      <c r="L462" s="22"/>
      <c r="M462" s="17"/>
      <c r="N462" s="18"/>
      <c r="O462" s="19" t="str">
        <f t="shared" si="92"/>
        <v/>
      </c>
      <c r="P462" s="19" t="str">
        <f t="shared" si="93"/>
        <v/>
      </c>
      <c r="Q462" s="19" t="str">
        <f t="shared" si="94"/>
        <v/>
      </c>
      <c r="R462" s="19" t="str">
        <f t="shared" si="95"/>
        <v/>
      </c>
      <c r="S462" s="19" t="str">
        <f t="shared" si="96"/>
        <v/>
      </c>
      <c r="T462" s="19" t="str">
        <f t="shared" si="97"/>
        <v/>
      </c>
      <c r="U462" s="19" t="str">
        <f t="shared" si="98"/>
        <v/>
      </c>
      <c r="V462" s="19" t="str">
        <f t="shared" si="99"/>
        <v/>
      </c>
      <c r="W462" s="19" t="str">
        <f t="shared" si="100"/>
        <v/>
      </c>
      <c r="X462" s="17"/>
      <c r="Y462" s="23"/>
      <c r="Z462" s="23"/>
      <c r="AA462" s="26"/>
      <c r="AB462" s="24" t="str">
        <f>IF(B462="","",IF(OR(J462="Owner Funding",J462="Drawings",J462="Transfer",J462="Private"),IF(E462="","OK",IF(COUNTIF('01_Setup'!$B$23:$B$32,E462)=1,"OK","Unknown property")),IF(COUNTIF('01_Setup'!$B$23:$B$32,E462)=1,"OK","Unknown property")))</f>
        <v/>
      </c>
      <c r="AC462" s="24" t="str">
        <f t="shared" si="101"/>
        <v/>
      </c>
      <c r="AD462" s="24" t="str">
        <f t="shared" si="102"/>
        <v/>
      </c>
      <c r="AE462" s="24" t="str">
        <f t="shared" si="103"/>
        <v/>
      </c>
    </row>
    <row r="463" spans="1:31">
      <c r="A463" s="20" t="str">
        <f t="shared" si="91"/>
        <v/>
      </c>
      <c r="B463" s="21"/>
      <c r="C463" s="20" t="str">
        <f>IF(B463="","",IF(AND(B463&gt;='01_Setup'!$B$7,B463&lt;='01_Setup'!$B$8),'01_Setup'!$B$6,"Outside selected year"))</f>
        <v/>
      </c>
      <c r="D463" s="20" t="str">
        <f>IF(B463="","",IF(B463&lt;'01_Setup'!$B$7,"",IF(B463&lt;=DATE('01_Setup'!$B$5,7,5),"Q1",IF(B463&lt;=DATE('01_Setup'!$B$5,10,5),"Q2",IF(B463&lt;=DATE('01_Setup'!$B$5+1,1,5),"Q3",IF(B463&lt;='01_Setup'!$B$8,"Q4",""))))))</f>
        <v/>
      </c>
      <c r="E463" s="22"/>
      <c r="F463" s="25"/>
      <c r="G463" s="25"/>
      <c r="H463" s="22"/>
      <c r="I463" s="22"/>
      <c r="J463" s="22"/>
      <c r="K463" s="22"/>
      <c r="L463" s="22"/>
      <c r="M463" s="17"/>
      <c r="N463" s="18"/>
      <c r="O463" s="19" t="str">
        <f t="shared" si="92"/>
        <v/>
      </c>
      <c r="P463" s="19" t="str">
        <f t="shared" si="93"/>
        <v/>
      </c>
      <c r="Q463" s="19" t="str">
        <f t="shared" si="94"/>
        <v/>
      </c>
      <c r="R463" s="19" t="str">
        <f t="shared" si="95"/>
        <v/>
      </c>
      <c r="S463" s="19" t="str">
        <f t="shared" si="96"/>
        <v/>
      </c>
      <c r="T463" s="19" t="str">
        <f t="shared" si="97"/>
        <v/>
      </c>
      <c r="U463" s="19" t="str">
        <f t="shared" si="98"/>
        <v/>
      </c>
      <c r="V463" s="19" t="str">
        <f t="shared" si="99"/>
        <v/>
      </c>
      <c r="W463" s="19" t="str">
        <f t="shared" si="100"/>
        <v/>
      </c>
      <c r="X463" s="17"/>
      <c r="Y463" s="23"/>
      <c r="Z463" s="23"/>
      <c r="AA463" s="26"/>
      <c r="AB463" s="24" t="str">
        <f>IF(B463="","",IF(OR(J463="Owner Funding",J463="Drawings",J463="Transfer",J463="Private"),IF(E463="","OK",IF(COUNTIF('01_Setup'!$B$23:$B$32,E463)=1,"OK","Unknown property")),IF(COUNTIF('01_Setup'!$B$23:$B$32,E463)=1,"OK","Unknown property")))</f>
        <v/>
      </c>
      <c r="AC463" s="24" t="str">
        <f t="shared" si="101"/>
        <v/>
      </c>
      <c r="AD463" s="24" t="str">
        <f t="shared" si="102"/>
        <v/>
      </c>
      <c r="AE463" s="24" t="str">
        <f t="shared" si="103"/>
        <v/>
      </c>
    </row>
    <row r="464" spans="1:31">
      <c r="A464" s="20" t="str">
        <f t="shared" si="91"/>
        <v/>
      </c>
      <c r="B464" s="21"/>
      <c r="C464" s="20" t="str">
        <f>IF(B464="","",IF(AND(B464&gt;='01_Setup'!$B$7,B464&lt;='01_Setup'!$B$8),'01_Setup'!$B$6,"Outside selected year"))</f>
        <v/>
      </c>
      <c r="D464" s="20" t="str">
        <f>IF(B464="","",IF(B464&lt;'01_Setup'!$B$7,"",IF(B464&lt;=DATE('01_Setup'!$B$5,7,5),"Q1",IF(B464&lt;=DATE('01_Setup'!$B$5,10,5),"Q2",IF(B464&lt;=DATE('01_Setup'!$B$5+1,1,5),"Q3",IF(B464&lt;='01_Setup'!$B$8,"Q4",""))))))</f>
        <v/>
      </c>
      <c r="E464" s="22"/>
      <c r="F464" s="25"/>
      <c r="G464" s="25"/>
      <c r="H464" s="22"/>
      <c r="I464" s="22"/>
      <c r="J464" s="22"/>
      <c r="K464" s="22"/>
      <c r="L464" s="22"/>
      <c r="M464" s="17"/>
      <c r="N464" s="18"/>
      <c r="O464" s="19" t="str">
        <f t="shared" si="92"/>
        <v/>
      </c>
      <c r="P464" s="19" t="str">
        <f t="shared" si="93"/>
        <v/>
      </c>
      <c r="Q464" s="19" t="str">
        <f t="shared" si="94"/>
        <v/>
      </c>
      <c r="R464" s="19" t="str">
        <f t="shared" si="95"/>
        <v/>
      </c>
      <c r="S464" s="19" t="str">
        <f t="shared" si="96"/>
        <v/>
      </c>
      <c r="T464" s="19" t="str">
        <f t="shared" si="97"/>
        <v/>
      </c>
      <c r="U464" s="19" t="str">
        <f t="shared" si="98"/>
        <v/>
      </c>
      <c r="V464" s="19" t="str">
        <f t="shared" si="99"/>
        <v/>
      </c>
      <c r="W464" s="19" t="str">
        <f t="shared" si="100"/>
        <v/>
      </c>
      <c r="X464" s="17"/>
      <c r="Y464" s="23"/>
      <c r="Z464" s="23"/>
      <c r="AA464" s="26"/>
      <c r="AB464" s="24" t="str">
        <f>IF(B464="","",IF(OR(J464="Owner Funding",J464="Drawings",J464="Transfer",J464="Private"),IF(E464="","OK",IF(COUNTIF('01_Setup'!$B$23:$B$32,E464)=1,"OK","Unknown property")),IF(COUNTIF('01_Setup'!$B$23:$B$32,E464)=1,"OK","Unknown property")))</f>
        <v/>
      </c>
      <c r="AC464" s="24" t="str">
        <f t="shared" si="101"/>
        <v/>
      </c>
      <c r="AD464" s="24" t="str">
        <f t="shared" si="102"/>
        <v/>
      </c>
      <c r="AE464" s="24" t="str">
        <f t="shared" si="103"/>
        <v/>
      </c>
    </row>
    <row r="465" spans="1:31">
      <c r="A465" s="20" t="str">
        <f t="shared" si="91"/>
        <v/>
      </c>
      <c r="B465" s="21"/>
      <c r="C465" s="20" t="str">
        <f>IF(B465="","",IF(AND(B465&gt;='01_Setup'!$B$7,B465&lt;='01_Setup'!$B$8),'01_Setup'!$B$6,"Outside selected year"))</f>
        <v/>
      </c>
      <c r="D465" s="20" t="str">
        <f>IF(B465="","",IF(B465&lt;'01_Setup'!$B$7,"",IF(B465&lt;=DATE('01_Setup'!$B$5,7,5),"Q1",IF(B465&lt;=DATE('01_Setup'!$B$5,10,5),"Q2",IF(B465&lt;=DATE('01_Setup'!$B$5+1,1,5),"Q3",IF(B465&lt;='01_Setup'!$B$8,"Q4",""))))))</f>
        <v/>
      </c>
      <c r="E465" s="22"/>
      <c r="F465" s="25"/>
      <c r="G465" s="25"/>
      <c r="H465" s="22"/>
      <c r="I465" s="22"/>
      <c r="J465" s="22"/>
      <c r="K465" s="22"/>
      <c r="L465" s="22"/>
      <c r="M465" s="17"/>
      <c r="N465" s="18"/>
      <c r="O465" s="19" t="str">
        <f t="shared" si="92"/>
        <v/>
      </c>
      <c r="P465" s="19" t="str">
        <f t="shared" si="93"/>
        <v/>
      </c>
      <c r="Q465" s="19" t="str">
        <f t="shared" si="94"/>
        <v/>
      </c>
      <c r="R465" s="19" t="str">
        <f t="shared" si="95"/>
        <v/>
      </c>
      <c r="S465" s="19" t="str">
        <f t="shared" si="96"/>
        <v/>
      </c>
      <c r="T465" s="19" t="str">
        <f t="shared" si="97"/>
        <v/>
      </c>
      <c r="U465" s="19" t="str">
        <f t="shared" si="98"/>
        <v/>
      </c>
      <c r="V465" s="19" t="str">
        <f t="shared" si="99"/>
        <v/>
      </c>
      <c r="W465" s="19" t="str">
        <f t="shared" si="100"/>
        <v/>
      </c>
      <c r="X465" s="17"/>
      <c r="Y465" s="23"/>
      <c r="Z465" s="23"/>
      <c r="AA465" s="26"/>
      <c r="AB465" s="24" t="str">
        <f>IF(B465="","",IF(OR(J465="Owner Funding",J465="Drawings",J465="Transfer",J465="Private"),IF(E465="","OK",IF(COUNTIF('01_Setup'!$B$23:$B$32,E465)=1,"OK","Unknown property")),IF(COUNTIF('01_Setup'!$B$23:$B$32,E465)=1,"OK","Unknown property")))</f>
        <v/>
      </c>
      <c r="AC465" s="24" t="str">
        <f t="shared" si="101"/>
        <v/>
      </c>
      <c r="AD465" s="24" t="str">
        <f t="shared" si="102"/>
        <v/>
      </c>
      <c r="AE465" s="24" t="str">
        <f t="shared" si="103"/>
        <v/>
      </c>
    </row>
    <row r="466" spans="1:31">
      <c r="A466" s="20" t="str">
        <f t="shared" si="91"/>
        <v/>
      </c>
      <c r="B466" s="21"/>
      <c r="C466" s="20" t="str">
        <f>IF(B466="","",IF(AND(B466&gt;='01_Setup'!$B$7,B466&lt;='01_Setup'!$B$8),'01_Setup'!$B$6,"Outside selected year"))</f>
        <v/>
      </c>
      <c r="D466" s="20" t="str">
        <f>IF(B466="","",IF(B466&lt;'01_Setup'!$B$7,"",IF(B466&lt;=DATE('01_Setup'!$B$5,7,5),"Q1",IF(B466&lt;=DATE('01_Setup'!$B$5,10,5),"Q2",IF(B466&lt;=DATE('01_Setup'!$B$5+1,1,5),"Q3",IF(B466&lt;='01_Setup'!$B$8,"Q4",""))))))</f>
        <v/>
      </c>
      <c r="E466" s="22"/>
      <c r="F466" s="25"/>
      <c r="G466" s="25"/>
      <c r="H466" s="22"/>
      <c r="I466" s="22"/>
      <c r="J466" s="22"/>
      <c r="K466" s="22"/>
      <c r="L466" s="22"/>
      <c r="M466" s="17"/>
      <c r="N466" s="18"/>
      <c r="O466" s="19" t="str">
        <f t="shared" si="92"/>
        <v/>
      </c>
      <c r="P466" s="19" t="str">
        <f t="shared" si="93"/>
        <v/>
      </c>
      <c r="Q466" s="19" t="str">
        <f t="shared" si="94"/>
        <v/>
      </c>
      <c r="R466" s="19" t="str">
        <f t="shared" si="95"/>
        <v/>
      </c>
      <c r="S466" s="19" t="str">
        <f t="shared" si="96"/>
        <v/>
      </c>
      <c r="T466" s="19" t="str">
        <f t="shared" si="97"/>
        <v/>
      </c>
      <c r="U466" s="19" t="str">
        <f t="shared" si="98"/>
        <v/>
      </c>
      <c r="V466" s="19" t="str">
        <f t="shared" si="99"/>
        <v/>
      </c>
      <c r="W466" s="19" t="str">
        <f t="shared" si="100"/>
        <v/>
      </c>
      <c r="X466" s="17"/>
      <c r="Y466" s="23"/>
      <c r="Z466" s="23"/>
      <c r="AA466" s="26"/>
      <c r="AB466" s="24" t="str">
        <f>IF(B466="","",IF(OR(J466="Owner Funding",J466="Drawings",J466="Transfer",J466="Private"),IF(E466="","OK",IF(COUNTIF('01_Setup'!$B$23:$B$32,E466)=1,"OK","Unknown property")),IF(COUNTIF('01_Setup'!$B$23:$B$32,E466)=1,"OK","Unknown property")))</f>
        <v/>
      </c>
      <c r="AC466" s="24" t="str">
        <f t="shared" si="101"/>
        <v/>
      </c>
      <c r="AD466" s="24" t="str">
        <f t="shared" si="102"/>
        <v/>
      </c>
      <c r="AE466" s="24" t="str">
        <f t="shared" si="103"/>
        <v/>
      </c>
    </row>
    <row r="467" spans="1:31">
      <c r="A467" s="20" t="str">
        <f t="shared" si="91"/>
        <v/>
      </c>
      <c r="B467" s="21"/>
      <c r="C467" s="20" t="str">
        <f>IF(B467="","",IF(AND(B467&gt;='01_Setup'!$B$7,B467&lt;='01_Setup'!$B$8),'01_Setup'!$B$6,"Outside selected year"))</f>
        <v/>
      </c>
      <c r="D467" s="20" t="str">
        <f>IF(B467="","",IF(B467&lt;'01_Setup'!$B$7,"",IF(B467&lt;=DATE('01_Setup'!$B$5,7,5),"Q1",IF(B467&lt;=DATE('01_Setup'!$B$5,10,5),"Q2",IF(B467&lt;=DATE('01_Setup'!$B$5+1,1,5),"Q3",IF(B467&lt;='01_Setup'!$B$8,"Q4",""))))))</f>
        <v/>
      </c>
      <c r="E467" s="22"/>
      <c r="F467" s="25"/>
      <c r="G467" s="25"/>
      <c r="H467" s="22"/>
      <c r="I467" s="22"/>
      <c r="J467" s="22"/>
      <c r="K467" s="22"/>
      <c r="L467" s="22"/>
      <c r="M467" s="17"/>
      <c r="N467" s="18"/>
      <c r="O467" s="19" t="str">
        <f t="shared" si="92"/>
        <v/>
      </c>
      <c r="P467" s="19" t="str">
        <f t="shared" si="93"/>
        <v/>
      </c>
      <c r="Q467" s="19" t="str">
        <f t="shared" si="94"/>
        <v/>
      </c>
      <c r="R467" s="19" t="str">
        <f t="shared" si="95"/>
        <v/>
      </c>
      <c r="S467" s="19" t="str">
        <f t="shared" si="96"/>
        <v/>
      </c>
      <c r="T467" s="19" t="str">
        <f t="shared" si="97"/>
        <v/>
      </c>
      <c r="U467" s="19" t="str">
        <f t="shared" si="98"/>
        <v/>
      </c>
      <c r="V467" s="19" t="str">
        <f t="shared" si="99"/>
        <v/>
      </c>
      <c r="W467" s="19" t="str">
        <f t="shared" si="100"/>
        <v/>
      </c>
      <c r="X467" s="17"/>
      <c r="Y467" s="23"/>
      <c r="Z467" s="23"/>
      <c r="AA467" s="26"/>
      <c r="AB467" s="24" t="str">
        <f>IF(B467="","",IF(OR(J467="Owner Funding",J467="Drawings",J467="Transfer",J467="Private"),IF(E467="","OK",IF(COUNTIF('01_Setup'!$B$23:$B$32,E467)=1,"OK","Unknown property")),IF(COUNTIF('01_Setup'!$B$23:$B$32,E467)=1,"OK","Unknown property")))</f>
        <v/>
      </c>
      <c r="AC467" s="24" t="str">
        <f t="shared" si="101"/>
        <v/>
      </c>
      <c r="AD467" s="24" t="str">
        <f t="shared" si="102"/>
        <v/>
      </c>
      <c r="AE467" s="24" t="str">
        <f t="shared" si="103"/>
        <v/>
      </c>
    </row>
    <row r="468" spans="1:31">
      <c r="A468" s="20" t="str">
        <f t="shared" si="91"/>
        <v/>
      </c>
      <c r="B468" s="21"/>
      <c r="C468" s="20" t="str">
        <f>IF(B468="","",IF(AND(B468&gt;='01_Setup'!$B$7,B468&lt;='01_Setup'!$B$8),'01_Setup'!$B$6,"Outside selected year"))</f>
        <v/>
      </c>
      <c r="D468" s="20" t="str">
        <f>IF(B468="","",IF(B468&lt;'01_Setup'!$B$7,"",IF(B468&lt;=DATE('01_Setup'!$B$5,7,5),"Q1",IF(B468&lt;=DATE('01_Setup'!$B$5,10,5),"Q2",IF(B468&lt;=DATE('01_Setup'!$B$5+1,1,5),"Q3",IF(B468&lt;='01_Setup'!$B$8,"Q4",""))))))</f>
        <v/>
      </c>
      <c r="E468" s="22"/>
      <c r="F468" s="25"/>
      <c r="G468" s="25"/>
      <c r="H468" s="22"/>
      <c r="I468" s="22"/>
      <c r="J468" s="22"/>
      <c r="K468" s="22"/>
      <c r="L468" s="22"/>
      <c r="M468" s="17"/>
      <c r="N468" s="18"/>
      <c r="O468" s="19" t="str">
        <f t="shared" si="92"/>
        <v/>
      </c>
      <c r="P468" s="19" t="str">
        <f t="shared" si="93"/>
        <v/>
      </c>
      <c r="Q468" s="19" t="str">
        <f t="shared" si="94"/>
        <v/>
      </c>
      <c r="R468" s="19" t="str">
        <f t="shared" si="95"/>
        <v/>
      </c>
      <c r="S468" s="19" t="str">
        <f t="shared" si="96"/>
        <v/>
      </c>
      <c r="T468" s="19" t="str">
        <f t="shared" si="97"/>
        <v/>
      </c>
      <c r="U468" s="19" t="str">
        <f t="shared" si="98"/>
        <v/>
      </c>
      <c r="V468" s="19" t="str">
        <f t="shared" si="99"/>
        <v/>
      </c>
      <c r="W468" s="19" t="str">
        <f t="shared" si="100"/>
        <v/>
      </c>
      <c r="X468" s="17"/>
      <c r="Y468" s="23"/>
      <c r="Z468" s="23"/>
      <c r="AA468" s="26"/>
      <c r="AB468" s="24" t="str">
        <f>IF(B468="","",IF(OR(J468="Owner Funding",J468="Drawings",J468="Transfer",J468="Private"),IF(E468="","OK",IF(COUNTIF('01_Setup'!$B$23:$B$32,E468)=1,"OK","Unknown property")),IF(COUNTIF('01_Setup'!$B$23:$B$32,E468)=1,"OK","Unknown property")))</f>
        <v/>
      </c>
      <c r="AC468" s="24" t="str">
        <f t="shared" si="101"/>
        <v/>
      </c>
      <c r="AD468" s="24" t="str">
        <f t="shared" si="102"/>
        <v/>
      </c>
      <c r="AE468" s="24" t="str">
        <f t="shared" si="103"/>
        <v/>
      </c>
    </row>
    <row r="469" spans="1:31">
      <c r="A469" s="20" t="str">
        <f t="shared" si="91"/>
        <v/>
      </c>
      <c r="B469" s="21"/>
      <c r="C469" s="20" t="str">
        <f>IF(B469="","",IF(AND(B469&gt;='01_Setup'!$B$7,B469&lt;='01_Setup'!$B$8),'01_Setup'!$B$6,"Outside selected year"))</f>
        <v/>
      </c>
      <c r="D469" s="20" t="str">
        <f>IF(B469="","",IF(B469&lt;'01_Setup'!$B$7,"",IF(B469&lt;=DATE('01_Setup'!$B$5,7,5),"Q1",IF(B469&lt;=DATE('01_Setup'!$B$5,10,5),"Q2",IF(B469&lt;=DATE('01_Setup'!$B$5+1,1,5),"Q3",IF(B469&lt;='01_Setup'!$B$8,"Q4",""))))))</f>
        <v/>
      </c>
      <c r="E469" s="22"/>
      <c r="F469" s="25"/>
      <c r="G469" s="25"/>
      <c r="H469" s="22"/>
      <c r="I469" s="22"/>
      <c r="J469" s="22"/>
      <c r="K469" s="22"/>
      <c r="L469" s="22"/>
      <c r="M469" s="17"/>
      <c r="N469" s="18"/>
      <c r="O469" s="19" t="str">
        <f t="shared" si="92"/>
        <v/>
      </c>
      <c r="P469" s="19" t="str">
        <f t="shared" si="93"/>
        <v/>
      </c>
      <c r="Q469" s="19" t="str">
        <f t="shared" si="94"/>
        <v/>
      </c>
      <c r="R469" s="19" t="str">
        <f t="shared" si="95"/>
        <v/>
      </c>
      <c r="S469" s="19" t="str">
        <f t="shared" si="96"/>
        <v/>
      </c>
      <c r="T469" s="19" t="str">
        <f t="shared" si="97"/>
        <v/>
      </c>
      <c r="U469" s="19" t="str">
        <f t="shared" si="98"/>
        <v/>
      </c>
      <c r="V469" s="19" t="str">
        <f t="shared" si="99"/>
        <v/>
      </c>
      <c r="W469" s="19" t="str">
        <f t="shared" si="100"/>
        <v/>
      </c>
      <c r="X469" s="17"/>
      <c r="Y469" s="23"/>
      <c r="Z469" s="23"/>
      <c r="AA469" s="26"/>
      <c r="AB469" s="24" t="str">
        <f>IF(B469="","",IF(OR(J469="Owner Funding",J469="Drawings",J469="Transfer",J469="Private"),IF(E469="","OK",IF(COUNTIF('01_Setup'!$B$23:$B$32,E469)=1,"OK","Unknown property")),IF(COUNTIF('01_Setup'!$B$23:$B$32,E469)=1,"OK","Unknown property")))</f>
        <v/>
      </c>
      <c r="AC469" s="24" t="str">
        <f t="shared" si="101"/>
        <v/>
      </c>
      <c r="AD469" s="24" t="str">
        <f t="shared" si="102"/>
        <v/>
      </c>
      <c r="AE469" s="24" t="str">
        <f t="shared" si="103"/>
        <v/>
      </c>
    </row>
    <row r="470" spans="1:31">
      <c r="A470" s="20" t="str">
        <f t="shared" si="91"/>
        <v/>
      </c>
      <c r="B470" s="21"/>
      <c r="C470" s="20" t="str">
        <f>IF(B470="","",IF(AND(B470&gt;='01_Setup'!$B$7,B470&lt;='01_Setup'!$B$8),'01_Setup'!$B$6,"Outside selected year"))</f>
        <v/>
      </c>
      <c r="D470" s="20" t="str">
        <f>IF(B470="","",IF(B470&lt;'01_Setup'!$B$7,"",IF(B470&lt;=DATE('01_Setup'!$B$5,7,5),"Q1",IF(B470&lt;=DATE('01_Setup'!$B$5,10,5),"Q2",IF(B470&lt;=DATE('01_Setup'!$B$5+1,1,5),"Q3",IF(B470&lt;='01_Setup'!$B$8,"Q4",""))))))</f>
        <v/>
      </c>
      <c r="E470" s="22"/>
      <c r="F470" s="25"/>
      <c r="G470" s="25"/>
      <c r="H470" s="22"/>
      <c r="I470" s="22"/>
      <c r="J470" s="22"/>
      <c r="K470" s="22"/>
      <c r="L470" s="22"/>
      <c r="M470" s="17"/>
      <c r="N470" s="18"/>
      <c r="O470" s="19" t="str">
        <f t="shared" si="92"/>
        <v/>
      </c>
      <c r="P470" s="19" t="str">
        <f t="shared" si="93"/>
        <v/>
      </c>
      <c r="Q470" s="19" t="str">
        <f t="shared" si="94"/>
        <v/>
      </c>
      <c r="R470" s="19" t="str">
        <f t="shared" si="95"/>
        <v/>
      </c>
      <c r="S470" s="19" t="str">
        <f t="shared" si="96"/>
        <v/>
      </c>
      <c r="T470" s="19" t="str">
        <f t="shared" si="97"/>
        <v/>
      </c>
      <c r="U470" s="19" t="str">
        <f t="shared" si="98"/>
        <v/>
      </c>
      <c r="V470" s="19" t="str">
        <f t="shared" si="99"/>
        <v/>
      </c>
      <c r="W470" s="19" t="str">
        <f t="shared" si="100"/>
        <v/>
      </c>
      <c r="X470" s="17"/>
      <c r="Y470" s="23"/>
      <c r="Z470" s="23"/>
      <c r="AA470" s="26"/>
      <c r="AB470" s="24" t="str">
        <f>IF(B470="","",IF(OR(J470="Owner Funding",J470="Drawings",J470="Transfer",J470="Private"),IF(E470="","OK",IF(COUNTIF('01_Setup'!$B$23:$B$32,E470)=1,"OK","Unknown property")),IF(COUNTIF('01_Setup'!$B$23:$B$32,E470)=1,"OK","Unknown property")))</f>
        <v/>
      </c>
      <c r="AC470" s="24" t="str">
        <f t="shared" si="101"/>
        <v/>
      </c>
      <c r="AD470" s="24" t="str">
        <f t="shared" si="102"/>
        <v/>
      </c>
      <c r="AE470" s="24" t="str">
        <f t="shared" si="103"/>
        <v/>
      </c>
    </row>
    <row r="471" spans="1:31">
      <c r="A471" s="20" t="str">
        <f t="shared" si="91"/>
        <v/>
      </c>
      <c r="B471" s="21"/>
      <c r="C471" s="20" t="str">
        <f>IF(B471="","",IF(AND(B471&gt;='01_Setup'!$B$7,B471&lt;='01_Setup'!$B$8),'01_Setup'!$B$6,"Outside selected year"))</f>
        <v/>
      </c>
      <c r="D471" s="20" t="str">
        <f>IF(B471="","",IF(B471&lt;'01_Setup'!$B$7,"",IF(B471&lt;=DATE('01_Setup'!$B$5,7,5),"Q1",IF(B471&lt;=DATE('01_Setup'!$B$5,10,5),"Q2",IF(B471&lt;=DATE('01_Setup'!$B$5+1,1,5),"Q3",IF(B471&lt;='01_Setup'!$B$8,"Q4",""))))))</f>
        <v/>
      </c>
      <c r="E471" s="22"/>
      <c r="F471" s="25"/>
      <c r="G471" s="25"/>
      <c r="H471" s="22"/>
      <c r="I471" s="22"/>
      <c r="J471" s="22"/>
      <c r="K471" s="22"/>
      <c r="L471" s="22"/>
      <c r="M471" s="17"/>
      <c r="N471" s="18"/>
      <c r="O471" s="19" t="str">
        <f t="shared" si="92"/>
        <v/>
      </c>
      <c r="P471" s="19" t="str">
        <f t="shared" si="93"/>
        <v/>
      </c>
      <c r="Q471" s="19" t="str">
        <f t="shared" si="94"/>
        <v/>
      </c>
      <c r="R471" s="19" t="str">
        <f t="shared" si="95"/>
        <v/>
      </c>
      <c r="S471" s="19" t="str">
        <f t="shared" si="96"/>
        <v/>
      </c>
      <c r="T471" s="19" t="str">
        <f t="shared" si="97"/>
        <v/>
      </c>
      <c r="U471" s="19" t="str">
        <f t="shared" si="98"/>
        <v/>
      </c>
      <c r="V471" s="19" t="str">
        <f t="shared" si="99"/>
        <v/>
      </c>
      <c r="W471" s="19" t="str">
        <f t="shared" si="100"/>
        <v/>
      </c>
      <c r="X471" s="17"/>
      <c r="Y471" s="23"/>
      <c r="Z471" s="23"/>
      <c r="AA471" s="26"/>
      <c r="AB471" s="24" t="str">
        <f>IF(B471="","",IF(OR(J471="Owner Funding",J471="Drawings",J471="Transfer",J471="Private"),IF(E471="","OK",IF(COUNTIF('01_Setup'!$B$23:$B$32,E471)=1,"OK","Unknown property")),IF(COUNTIF('01_Setup'!$B$23:$B$32,E471)=1,"OK","Unknown property")))</f>
        <v/>
      </c>
      <c r="AC471" s="24" t="str">
        <f t="shared" si="101"/>
        <v/>
      </c>
      <c r="AD471" s="24" t="str">
        <f t="shared" si="102"/>
        <v/>
      </c>
      <c r="AE471" s="24" t="str">
        <f t="shared" si="103"/>
        <v/>
      </c>
    </row>
    <row r="472" spans="1:31">
      <c r="A472" s="20" t="str">
        <f t="shared" si="91"/>
        <v/>
      </c>
      <c r="B472" s="21"/>
      <c r="C472" s="20" t="str">
        <f>IF(B472="","",IF(AND(B472&gt;='01_Setup'!$B$7,B472&lt;='01_Setup'!$B$8),'01_Setup'!$B$6,"Outside selected year"))</f>
        <v/>
      </c>
      <c r="D472" s="20" t="str">
        <f>IF(B472="","",IF(B472&lt;'01_Setup'!$B$7,"",IF(B472&lt;=DATE('01_Setup'!$B$5,7,5),"Q1",IF(B472&lt;=DATE('01_Setup'!$B$5,10,5),"Q2",IF(B472&lt;=DATE('01_Setup'!$B$5+1,1,5),"Q3",IF(B472&lt;='01_Setup'!$B$8,"Q4",""))))))</f>
        <v/>
      </c>
      <c r="E472" s="22"/>
      <c r="F472" s="25"/>
      <c r="G472" s="25"/>
      <c r="H472" s="22"/>
      <c r="I472" s="22"/>
      <c r="J472" s="22"/>
      <c r="K472" s="22"/>
      <c r="L472" s="22"/>
      <c r="M472" s="17"/>
      <c r="N472" s="18"/>
      <c r="O472" s="19" t="str">
        <f t="shared" si="92"/>
        <v/>
      </c>
      <c r="P472" s="19" t="str">
        <f t="shared" si="93"/>
        <v/>
      </c>
      <c r="Q472" s="19" t="str">
        <f t="shared" si="94"/>
        <v/>
      </c>
      <c r="R472" s="19" t="str">
        <f t="shared" si="95"/>
        <v/>
      </c>
      <c r="S472" s="19" t="str">
        <f t="shared" si="96"/>
        <v/>
      </c>
      <c r="T472" s="19" t="str">
        <f t="shared" si="97"/>
        <v/>
      </c>
      <c r="U472" s="19" t="str">
        <f t="shared" si="98"/>
        <v/>
      </c>
      <c r="V472" s="19" t="str">
        <f t="shared" si="99"/>
        <v/>
      </c>
      <c r="W472" s="19" t="str">
        <f t="shared" si="100"/>
        <v/>
      </c>
      <c r="X472" s="17"/>
      <c r="Y472" s="23"/>
      <c r="Z472" s="23"/>
      <c r="AA472" s="26"/>
      <c r="AB472" s="24" t="str">
        <f>IF(B472="","",IF(OR(J472="Owner Funding",J472="Drawings",J472="Transfer",J472="Private"),IF(E472="","OK",IF(COUNTIF('01_Setup'!$B$23:$B$32,E472)=1,"OK","Unknown property")),IF(COUNTIF('01_Setup'!$B$23:$B$32,E472)=1,"OK","Unknown property")))</f>
        <v/>
      </c>
      <c r="AC472" s="24" t="str">
        <f t="shared" si="101"/>
        <v/>
      </c>
      <c r="AD472" s="24" t="str">
        <f t="shared" si="102"/>
        <v/>
      </c>
      <c r="AE472" s="24" t="str">
        <f t="shared" si="103"/>
        <v/>
      </c>
    </row>
    <row r="473" spans="1:31">
      <c r="A473" s="20" t="str">
        <f t="shared" si="91"/>
        <v/>
      </c>
      <c r="B473" s="21"/>
      <c r="C473" s="20" t="str">
        <f>IF(B473="","",IF(AND(B473&gt;='01_Setup'!$B$7,B473&lt;='01_Setup'!$B$8),'01_Setup'!$B$6,"Outside selected year"))</f>
        <v/>
      </c>
      <c r="D473" s="20" t="str">
        <f>IF(B473="","",IF(B473&lt;'01_Setup'!$B$7,"",IF(B473&lt;=DATE('01_Setup'!$B$5,7,5),"Q1",IF(B473&lt;=DATE('01_Setup'!$B$5,10,5),"Q2",IF(B473&lt;=DATE('01_Setup'!$B$5+1,1,5),"Q3",IF(B473&lt;='01_Setup'!$B$8,"Q4",""))))))</f>
        <v/>
      </c>
      <c r="E473" s="22"/>
      <c r="F473" s="25"/>
      <c r="G473" s="25"/>
      <c r="H473" s="22"/>
      <c r="I473" s="22"/>
      <c r="J473" s="22"/>
      <c r="K473" s="22"/>
      <c r="L473" s="22"/>
      <c r="M473" s="17"/>
      <c r="N473" s="18"/>
      <c r="O473" s="19" t="str">
        <f t="shared" si="92"/>
        <v/>
      </c>
      <c r="P473" s="19" t="str">
        <f t="shared" si="93"/>
        <v/>
      </c>
      <c r="Q473" s="19" t="str">
        <f t="shared" si="94"/>
        <v/>
      </c>
      <c r="R473" s="19" t="str">
        <f t="shared" si="95"/>
        <v/>
      </c>
      <c r="S473" s="19" t="str">
        <f t="shared" si="96"/>
        <v/>
      </c>
      <c r="T473" s="19" t="str">
        <f t="shared" si="97"/>
        <v/>
      </c>
      <c r="U473" s="19" t="str">
        <f t="shared" si="98"/>
        <v/>
      </c>
      <c r="V473" s="19" t="str">
        <f t="shared" si="99"/>
        <v/>
      </c>
      <c r="W473" s="19" t="str">
        <f t="shared" si="100"/>
        <v/>
      </c>
      <c r="X473" s="17"/>
      <c r="Y473" s="23"/>
      <c r="Z473" s="23"/>
      <c r="AA473" s="26"/>
      <c r="AB473" s="24" t="str">
        <f>IF(B473="","",IF(OR(J473="Owner Funding",J473="Drawings",J473="Transfer",J473="Private"),IF(E473="","OK",IF(COUNTIF('01_Setup'!$B$23:$B$32,E473)=1,"OK","Unknown property")),IF(COUNTIF('01_Setup'!$B$23:$B$32,E473)=1,"OK","Unknown property")))</f>
        <v/>
      </c>
      <c r="AC473" s="24" t="str">
        <f t="shared" si="101"/>
        <v/>
      </c>
      <c r="AD473" s="24" t="str">
        <f t="shared" si="102"/>
        <v/>
      </c>
      <c r="AE473" s="24" t="str">
        <f t="shared" si="103"/>
        <v/>
      </c>
    </row>
    <row r="474" spans="1:31">
      <c r="A474" s="20" t="str">
        <f t="shared" si="91"/>
        <v/>
      </c>
      <c r="B474" s="21"/>
      <c r="C474" s="20" t="str">
        <f>IF(B474="","",IF(AND(B474&gt;='01_Setup'!$B$7,B474&lt;='01_Setup'!$B$8),'01_Setup'!$B$6,"Outside selected year"))</f>
        <v/>
      </c>
      <c r="D474" s="20" t="str">
        <f>IF(B474="","",IF(B474&lt;'01_Setup'!$B$7,"",IF(B474&lt;=DATE('01_Setup'!$B$5,7,5),"Q1",IF(B474&lt;=DATE('01_Setup'!$B$5,10,5),"Q2",IF(B474&lt;=DATE('01_Setup'!$B$5+1,1,5),"Q3",IF(B474&lt;='01_Setup'!$B$8,"Q4",""))))))</f>
        <v/>
      </c>
      <c r="E474" s="22"/>
      <c r="F474" s="25"/>
      <c r="G474" s="25"/>
      <c r="H474" s="22"/>
      <c r="I474" s="22"/>
      <c r="J474" s="22"/>
      <c r="K474" s="22"/>
      <c r="L474" s="22"/>
      <c r="M474" s="17"/>
      <c r="N474" s="18"/>
      <c r="O474" s="19" t="str">
        <f t="shared" si="92"/>
        <v/>
      </c>
      <c r="P474" s="19" t="str">
        <f t="shared" si="93"/>
        <v/>
      </c>
      <c r="Q474" s="19" t="str">
        <f t="shared" si="94"/>
        <v/>
      </c>
      <c r="R474" s="19" t="str">
        <f t="shared" si="95"/>
        <v/>
      </c>
      <c r="S474" s="19" t="str">
        <f t="shared" si="96"/>
        <v/>
      </c>
      <c r="T474" s="19" t="str">
        <f t="shared" si="97"/>
        <v/>
      </c>
      <c r="U474" s="19" t="str">
        <f t="shared" si="98"/>
        <v/>
      </c>
      <c r="V474" s="19" t="str">
        <f t="shared" si="99"/>
        <v/>
      </c>
      <c r="W474" s="19" t="str">
        <f t="shared" si="100"/>
        <v/>
      </c>
      <c r="X474" s="17"/>
      <c r="Y474" s="23"/>
      <c r="Z474" s="23"/>
      <c r="AA474" s="26"/>
      <c r="AB474" s="24" t="str">
        <f>IF(B474="","",IF(OR(J474="Owner Funding",J474="Drawings",J474="Transfer",J474="Private"),IF(E474="","OK",IF(COUNTIF('01_Setup'!$B$23:$B$32,E474)=1,"OK","Unknown property")),IF(COUNTIF('01_Setup'!$B$23:$B$32,E474)=1,"OK","Unknown property")))</f>
        <v/>
      </c>
      <c r="AC474" s="24" t="str">
        <f t="shared" si="101"/>
        <v/>
      </c>
      <c r="AD474" s="24" t="str">
        <f t="shared" si="102"/>
        <v/>
      </c>
      <c r="AE474" s="24" t="str">
        <f t="shared" si="103"/>
        <v/>
      </c>
    </row>
    <row r="475" spans="1:31">
      <c r="A475" s="20" t="str">
        <f t="shared" si="91"/>
        <v/>
      </c>
      <c r="B475" s="21"/>
      <c r="C475" s="20" t="str">
        <f>IF(B475="","",IF(AND(B475&gt;='01_Setup'!$B$7,B475&lt;='01_Setup'!$B$8),'01_Setup'!$B$6,"Outside selected year"))</f>
        <v/>
      </c>
      <c r="D475" s="20" t="str">
        <f>IF(B475="","",IF(B475&lt;'01_Setup'!$B$7,"",IF(B475&lt;=DATE('01_Setup'!$B$5,7,5),"Q1",IF(B475&lt;=DATE('01_Setup'!$B$5,10,5),"Q2",IF(B475&lt;=DATE('01_Setup'!$B$5+1,1,5),"Q3",IF(B475&lt;='01_Setup'!$B$8,"Q4",""))))))</f>
        <v/>
      </c>
      <c r="E475" s="22"/>
      <c r="F475" s="25"/>
      <c r="G475" s="25"/>
      <c r="H475" s="22"/>
      <c r="I475" s="22"/>
      <c r="J475" s="22"/>
      <c r="K475" s="22"/>
      <c r="L475" s="22"/>
      <c r="M475" s="17"/>
      <c r="N475" s="18"/>
      <c r="O475" s="19" t="str">
        <f t="shared" si="92"/>
        <v/>
      </c>
      <c r="P475" s="19" t="str">
        <f t="shared" si="93"/>
        <v/>
      </c>
      <c r="Q475" s="19" t="str">
        <f t="shared" si="94"/>
        <v/>
      </c>
      <c r="R475" s="19" t="str">
        <f t="shared" si="95"/>
        <v/>
      </c>
      <c r="S475" s="19" t="str">
        <f t="shared" si="96"/>
        <v/>
      </c>
      <c r="T475" s="19" t="str">
        <f t="shared" si="97"/>
        <v/>
      </c>
      <c r="U475" s="19" t="str">
        <f t="shared" si="98"/>
        <v/>
      </c>
      <c r="V475" s="19" t="str">
        <f t="shared" si="99"/>
        <v/>
      </c>
      <c r="W475" s="19" t="str">
        <f t="shared" si="100"/>
        <v/>
      </c>
      <c r="X475" s="17"/>
      <c r="Y475" s="23"/>
      <c r="Z475" s="23"/>
      <c r="AA475" s="26"/>
      <c r="AB475" s="24" t="str">
        <f>IF(B475="","",IF(OR(J475="Owner Funding",J475="Drawings",J475="Transfer",J475="Private"),IF(E475="","OK",IF(COUNTIF('01_Setup'!$B$23:$B$32,E475)=1,"OK","Unknown property")),IF(COUNTIF('01_Setup'!$B$23:$B$32,E475)=1,"OK","Unknown property")))</f>
        <v/>
      </c>
      <c r="AC475" s="24" t="str">
        <f t="shared" si="101"/>
        <v/>
      </c>
      <c r="AD475" s="24" t="str">
        <f t="shared" si="102"/>
        <v/>
      </c>
      <c r="AE475" s="24" t="str">
        <f t="shared" si="103"/>
        <v/>
      </c>
    </row>
    <row r="476" spans="1:31">
      <c r="A476" s="20" t="str">
        <f t="shared" si="91"/>
        <v/>
      </c>
      <c r="B476" s="21"/>
      <c r="C476" s="20" t="str">
        <f>IF(B476="","",IF(AND(B476&gt;='01_Setup'!$B$7,B476&lt;='01_Setup'!$B$8),'01_Setup'!$B$6,"Outside selected year"))</f>
        <v/>
      </c>
      <c r="D476" s="20" t="str">
        <f>IF(B476="","",IF(B476&lt;'01_Setup'!$B$7,"",IF(B476&lt;=DATE('01_Setup'!$B$5,7,5),"Q1",IF(B476&lt;=DATE('01_Setup'!$B$5,10,5),"Q2",IF(B476&lt;=DATE('01_Setup'!$B$5+1,1,5),"Q3",IF(B476&lt;='01_Setup'!$B$8,"Q4",""))))))</f>
        <v/>
      </c>
      <c r="E476" s="22"/>
      <c r="F476" s="25"/>
      <c r="G476" s="25"/>
      <c r="H476" s="22"/>
      <c r="I476" s="22"/>
      <c r="J476" s="22"/>
      <c r="K476" s="22"/>
      <c r="L476" s="22"/>
      <c r="M476" s="17"/>
      <c r="N476" s="18"/>
      <c r="O476" s="19" t="str">
        <f t="shared" si="92"/>
        <v/>
      </c>
      <c r="P476" s="19" t="str">
        <f t="shared" si="93"/>
        <v/>
      </c>
      <c r="Q476" s="19" t="str">
        <f t="shared" si="94"/>
        <v/>
      </c>
      <c r="R476" s="19" t="str">
        <f t="shared" si="95"/>
        <v/>
      </c>
      <c r="S476" s="19" t="str">
        <f t="shared" si="96"/>
        <v/>
      </c>
      <c r="T476" s="19" t="str">
        <f t="shared" si="97"/>
        <v/>
      </c>
      <c r="U476" s="19" t="str">
        <f t="shared" si="98"/>
        <v/>
      </c>
      <c r="V476" s="19" t="str">
        <f t="shared" si="99"/>
        <v/>
      </c>
      <c r="W476" s="19" t="str">
        <f t="shared" si="100"/>
        <v/>
      </c>
      <c r="X476" s="17"/>
      <c r="Y476" s="23"/>
      <c r="Z476" s="23"/>
      <c r="AA476" s="26"/>
      <c r="AB476" s="24" t="str">
        <f>IF(B476="","",IF(OR(J476="Owner Funding",J476="Drawings",J476="Transfer",J476="Private"),IF(E476="","OK",IF(COUNTIF('01_Setup'!$B$23:$B$32,E476)=1,"OK","Unknown property")),IF(COUNTIF('01_Setup'!$B$23:$B$32,E476)=1,"OK","Unknown property")))</f>
        <v/>
      </c>
      <c r="AC476" s="24" t="str">
        <f t="shared" si="101"/>
        <v/>
      </c>
      <c r="AD476" s="24" t="str">
        <f t="shared" si="102"/>
        <v/>
      </c>
      <c r="AE476" s="24" t="str">
        <f t="shared" si="103"/>
        <v/>
      </c>
    </row>
    <row r="477" spans="1:31">
      <c r="A477" s="20" t="str">
        <f t="shared" si="91"/>
        <v/>
      </c>
      <c r="B477" s="21"/>
      <c r="C477" s="20" t="str">
        <f>IF(B477="","",IF(AND(B477&gt;='01_Setup'!$B$7,B477&lt;='01_Setup'!$B$8),'01_Setup'!$B$6,"Outside selected year"))</f>
        <v/>
      </c>
      <c r="D477" s="20" t="str">
        <f>IF(B477="","",IF(B477&lt;'01_Setup'!$B$7,"",IF(B477&lt;=DATE('01_Setup'!$B$5,7,5),"Q1",IF(B477&lt;=DATE('01_Setup'!$B$5,10,5),"Q2",IF(B477&lt;=DATE('01_Setup'!$B$5+1,1,5),"Q3",IF(B477&lt;='01_Setup'!$B$8,"Q4",""))))))</f>
        <v/>
      </c>
      <c r="E477" s="22"/>
      <c r="F477" s="25"/>
      <c r="G477" s="25"/>
      <c r="H477" s="22"/>
      <c r="I477" s="22"/>
      <c r="J477" s="22"/>
      <c r="K477" s="22"/>
      <c r="L477" s="22"/>
      <c r="M477" s="17"/>
      <c r="N477" s="18"/>
      <c r="O477" s="19" t="str">
        <f t="shared" si="92"/>
        <v/>
      </c>
      <c r="P477" s="19" t="str">
        <f t="shared" si="93"/>
        <v/>
      </c>
      <c r="Q477" s="19" t="str">
        <f t="shared" si="94"/>
        <v/>
      </c>
      <c r="R477" s="19" t="str">
        <f t="shared" si="95"/>
        <v/>
      </c>
      <c r="S477" s="19" t="str">
        <f t="shared" si="96"/>
        <v/>
      </c>
      <c r="T477" s="19" t="str">
        <f t="shared" si="97"/>
        <v/>
      </c>
      <c r="U477" s="19" t="str">
        <f t="shared" si="98"/>
        <v/>
      </c>
      <c r="V477" s="19" t="str">
        <f t="shared" si="99"/>
        <v/>
      </c>
      <c r="W477" s="19" t="str">
        <f t="shared" si="100"/>
        <v/>
      </c>
      <c r="X477" s="17"/>
      <c r="Y477" s="23"/>
      <c r="Z477" s="23"/>
      <c r="AA477" s="26"/>
      <c r="AB477" s="24" t="str">
        <f>IF(B477="","",IF(OR(J477="Owner Funding",J477="Drawings",J477="Transfer",J477="Private"),IF(E477="","OK",IF(COUNTIF('01_Setup'!$B$23:$B$32,E477)=1,"OK","Unknown property")),IF(COUNTIF('01_Setup'!$B$23:$B$32,E477)=1,"OK","Unknown property")))</f>
        <v/>
      </c>
      <c r="AC477" s="24" t="str">
        <f t="shared" si="101"/>
        <v/>
      </c>
      <c r="AD477" s="24" t="str">
        <f t="shared" si="102"/>
        <v/>
      </c>
      <c r="AE477" s="24" t="str">
        <f t="shared" si="103"/>
        <v/>
      </c>
    </row>
    <row r="478" spans="1:31">
      <c r="A478" s="20" t="str">
        <f t="shared" si="91"/>
        <v/>
      </c>
      <c r="B478" s="21"/>
      <c r="C478" s="20" t="str">
        <f>IF(B478="","",IF(AND(B478&gt;='01_Setup'!$B$7,B478&lt;='01_Setup'!$B$8),'01_Setup'!$B$6,"Outside selected year"))</f>
        <v/>
      </c>
      <c r="D478" s="20" t="str">
        <f>IF(B478="","",IF(B478&lt;'01_Setup'!$B$7,"",IF(B478&lt;=DATE('01_Setup'!$B$5,7,5),"Q1",IF(B478&lt;=DATE('01_Setup'!$B$5,10,5),"Q2",IF(B478&lt;=DATE('01_Setup'!$B$5+1,1,5),"Q3",IF(B478&lt;='01_Setup'!$B$8,"Q4",""))))))</f>
        <v/>
      </c>
      <c r="E478" s="22"/>
      <c r="F478" s="25"/>
      <c r="G478" s="25"/>
      <c r="H478" s="22"/>
      <c r="I478" s="22"/>
      <c r="J478" s="22"/>
      <c r="K478" s="22"/>
      <c r="L478" s="22"/>
      <c r="M478" s="17"/>
      <c r="N478" s="18"/>
      <c r="O478" s="19" t="str">
        <f t="shared" si="92"/>
        <v/>
      </c>
      <c r="P478" s="19" t="str">
        <f t="shared" si="93"/>
        <v/>
      </c>
      <c r="Q478" s="19" t="str">
        <f t="shared" si="94"/>
        <v/>
      </c>
      <c r="R478" s="19" t="str">
        <f t="shared" si="95"/>
        <v/>
      </c>
      <c r="S478" s="19" t="str">
        <f t="shared" si="96"/>
        <v/>
      </c>
      <c r="T478" s="19" t="str">
        <f t="shared" si="97"/>
        <v/>
      </c>
      <c r="U478" s="19" t="str">
        <f t="shared" si="98"/>
        <v/>
      </c>
      <c r="V478" s="19" t="str">
        <f t="shared" si="99"/>
        <v/>
      </c>
      <c r="W478" s="19" t="str">
        <f t="shared" si="100"/>
        <v/>
      </c>
      <c r="X478" s="17"/>
      <c r="Y478" s="23"/>
      <c r="Z478" s="23"/>
      <c r="AA478" s="26"/>
      <c r="AB478" s="24" t="str">
        <f>IF(B478="","",IF(OR(J478="Owner Funding",J478="Drawings",J478="Transfer",J478="Private"),IF(E478="","OK",IF(COUNTIF('01_Setup'!$B$23:$B$32,E478)=1,"OK","Unknown property")),IF(COUNTIF('01_Setup'!$B$23:$B$32,E478)=1,"OK","Unknown property")))</f>
        <v/>
      </c>
      <c r="AC478" s="24" t="str">
        <f t="shared" si="101"/>
        <v/>
      </c>
      <c r="AD478" s="24" t="str">
        <f t="shared" si="102"/>
        <v/>
      </c>
      <c r="AE478" s="24" t="str">
        <f t="shared" si="103"/>
        <v/>
      </c>
    </row>
    <row r="479" spans="1:31">
      <c r="A479" s="20" t="str">
        <f t="shared" si="91"/>
        <v/>
      </c>
      <c r="B479" s="21"/>
      <c r="C479" s="20" t="str">
        <f>IF(B479="","",IF(AND(B479&gt;='01_Setup'!$B$7,B479&lt;='01_Setup'!$B$8),'01_Setup'!$B$6,"Outside selected year"))</f>
        <v/>
      </c>
      <c r="D479" s="20" t="str">
        <f>IF(B479="","",IF(B479&lt;'01_Setup'!$B$7,"",IF(B479&lt;=DATE('01_Setup'!$B$5,7,5),"Q1",IF(B479&lt;=DATE('01_Setup'!$B$5,10,5),"Q2",IF(B479&lt;=DATE('01_Setup'!$B$5+1,1,5),"Q3",IF(B479&lt;='01_Setup'!$B$8,"Q4",""))))))</f>
        <v/>
      </c>
      <c r="E479" s="22"/>
      <c r="F479" s="25"/>
      <c r="G479" s="25"/>
      <c r="H479" s="22"/>
      <c r="I479" s="22"/>
      <c r="J479" s="22"/>
      <c r="K479" s="22"/>
      <c r="L479" s="22"/>
      <c r="M479" s="17"/>
      <c r="N479" s="18"/>
      <c r="O479" s="19" t="str">
        <f t="shared" si="92"/>
        <v/>
      </c>
      <c r="P479" s="19" t="str">
        <f t="shared" si="93"/>
        <v/>
      </c>
      <c r="Q479" s="19" t="str">
        <f t="shared" si="94"/>
        <v/>
      </c>
      <c r="R479" s="19" t="str">
        <f t="shared" si="95"/>
        <v/>
      </c>
      <c r="S479" s="19" t="str">
        <f t="shared" si="96"/>
        <v/>
      </c>
      <c r="T479" s="19" t="str">
        <f t="shared" si="97"/>
        <v/>
      </c>
      <c r="U479" s="19" t="str">
        <f t="shared" si="98"/>
        <v/>
      </c>
      <c r="V479" s="19" t="str">
        <f t="shared" si="99"/>
        <v/>
      </c>
      <c r="W479" s="19" t="str">
        <f t="shared" si="100"/>
        <v/>
      </c>
      <c r="X479" s="17"/>
      <c r="Y479" s="23"/>
      <c r="Z479" s="23"/>
      <c r="AA479" s="26"/>
      <c r="AB479" s="24" t="str">
        <f>IF(B479="","",IF(OR(J479="Owner Funding",J479="Drawings",J479="Transfer",J479="Private"),IF(E479="","OK",IF(COUNTIF('01_Setup'!$B$23:$B$32,E479)=1,"OK","Unknown property")),IF(COUNTIF('01_Setup'!$B$23:$B$32,E479)=1,"OK","Unknown property")))</f>
        <v/>
      </c>
      <c r="AC479" s="24" t="str">
        <f t="shared" si="101"/>
        <v/>
      </c>
      <c r="AD479" s="24" t="str">
        <f t="shared" si="102"/>
        <v/>
      </c>
      <c r="AE479" s="24" t="str">
        <f t="shared" si="103"/>
        <v/>
      </c>
    </row>
    <row r="480" spans="1:31">
      <c r="A480" s="20" t="str">
        <f t="shared" si="91"/>
        <v/>
      </c>
      <c r="B480" s="21"/>
      <c r="C480" s="20" t="str">
        <f>IF(B480="","",IF(AND(B480&gt;='01_Setup'!$B$7,B480&lt;='01_Setup'!$B$8),'01_Setup'!$B$6,"Outside selected year"))</f>
        <v/>
      </c>
      <c r="D480" s="20" t="str">
        <f>IF(B480="","",IF(B480&lt;'01_Setup'!$B$7,"",IF(B480&lt;=DATE('01_Setup'!$B$5,7,5),"Q1",IF(B480&lt;=DATE('01_Setup'!$B$5,10,5),"Q2",IF(B480&lt;=DATE('01_Setup'!$B$5+1,1,5),"Q3",IF(B480&lt;='01_Setup'!$B$8,"Q4",""))))))</f>
        <v/>
      </c>
      <c r="E480" s="22"/>
      <c r="F480" s="25"/>
      <c r="G480" s="25"/>
      <c r="H480" s="22"/>
      <c r="I480" s="22"/>
      <c r="J480" s="22"/>
      <c r="K480" s="22"/>
      <c r="L480" s="22"/>
      <c r="M480" s="17"/>
      <c r="N480" s="18"/>
      <c r="O480" s="19" t="str">
        <f t="shared" si="92"/>
        <v/>
      </c>
      <c r="P480" s="19" t="str">
        <f t="shared" si="93"/>
        <v/>
      </c>
      <c r="Q480" s="19" t="str">
        <f t="shared" si="94"/>
        <v/>
      </c>
      <c r="R480" s="19" t="str">
        <f t="shared" si="95"/>
        <v/>
      </c>
      <c r="S480" s="19" t="str">
        <f t="shared" si="96"/>
        <v/>
      </c>
      <c r="T480" s="19" t="str">
        <f t="shared" si="97"/>
        <v/>
      </c>
      <c r="U480" s="19" t="str">
        <f t="shared" si="98"/>
        <v/>
      </c>
      <c r="V480" s="19" t="str">
        <f t="shared" si="99"/>
        <v/>
      </c>
      <c r="W480" s="19" t="str">
        <f t="shared" si="100"/>
        <v/>
      </c>
      <c r="X480" s="17"/>
      <c r="Y480" s="23"/>
      <c r="Z480" s="23"/>
      <c r="AA480" s="26"/>
      <c r="AB480" s="24" t="str">
        <f>IF(B480="","",IF(OR(J480="Owner Funding",J480="Drawings",J480="Transfer",J480="Private"),IF(E480="","OK",IF(COUNTIF('01_Setup'!$B$23:$B$32,E480)=1,"OK","Unknown property")),IF(COUNTIF('01_Setup'!$B$23:$B$32,E480)=1,"OK","Unknown property")))</f>
        <v/>
      </c>
      <c r="AC480" s="24" t="str">
        <f t="shared" si="101"/>
        <v/>
      </c>
      <c r="AD480" s="24" t="str">
        <f t="shared" si="102"/>
        <v/>
      </c>
      <c r="AE480" s="24" t="str">
        <f t="shared" si="103"/>
        <v/>
      </c>
    </row>
    <row r="481" spans="1:31">
      <c r="A481" s="20" t="str">
        <f t="shared" si="91"/>
        <v/>
      </c>
      <c r="B481" s="21"/>
      <c r="C481" s="20" t="str">
        <f>IF(B481="","",IF(AND(B481&gt;='01_Setup'!$B$7,B481&lt;='01_Setup'!$B$8),'01_Setup'!$B$6,"Outside selected year"))</f>
        <v/>
      </c>
      <c r="D481" s="20" t="str">
        <f>IF(B481="","",IF(B481&lt;'01_Setup'!$B$7,"",IF(B481&lt;=DATE('01_Setup'!$B$5,7,5),"Q1",IF(B481&lt;=DATE('01_Setup'!$B$5,10,5),"Q2",IF(B481&lt;=DATE('01_Setup'!$B$5+1,1,5),"Q3",IF(B481&lt;='01_Setup'!$B$8,"Q4",""))))))</f>
        <v/>
      </c>
      <c r="E481" s="22"/>
      <c r="F481" s="25"/>
      <c r="G481" s="25"/>
      <c r="H481" s="22"/>
      <c r="I481" s="22"/>
      <c r="J481" s="22"/>
      <c r="K481" s="22"/>
      <c r="L481" s="22"/>
      <c r="M481" s="17"/>
      <c r="N481" s="18"/>
      <c r="O481" s="19" t="str">
        <f t="shared" si="92"/>
        <v/>
      </c>
      <c r="P481" s="19" t="str">
        <f t="shared" si="93"/>
        <v/>
      </c>
      <c r="Q481" s="19" t="str">
        <f t="shared" si="94"/>
        <v/>
      </c>
      <c r="R481" s="19" t="str">
        <f t="shared" si="95"/>
        <v/>
      </c>
      <c r="S481" s="19" t="str">
        <f t="shared" si="96"/>
        <v/>
      </c>
      <c r="T481" s="19" t="str">
        <f t="shared" si="97"/>
        <v/>
      </c>
      <c r="U481" s="19" t="str">
        <f t="shared" si="98"/>
        <v/>
      </c>
      <c r="V481" s="19" t="str">
        <f t="shared" si="99"/>
        <v/>
      </c>
      <c r="W481" s="19" t="str">
        <f t="shared" si="100"/>
        <v/>
      </c>
      <c r="X481" s="17"/>
      <c r="Y481" s="23"/>
      <c r="Z481" s="23"/>
      <c r="AA481" s="26"/>
      <c r="AB481" s="24" t="str">
        <f>IF(B481="","",IF(OR(J481="Owner Funding",J481="Drawings",J481="Transfer",J481="Private"),IF(E481="","OK",IF(COUNTIF('01_Setup'!$B$23:$B$32,E481)=1,"OK","Unknown property")),IF(COUNTIF('01_Setup'!$B$23:$B$32,E481)=1,"OK","Unknown property")))</f>
        <v/>
      </c>
      <c r="AC481" s="24" t="str">
        <f t="shared" si="101"/>
        <v/>
      </c>
      <c r="AD481" s="24" t="str">
        <f t="shared" si="102"/>
        <v/>
      </c>
      <c r="AE481" s="24" t="str">
        <f t="shared" si="103"/>
        <v/>
      </c>
    </row>
    <row r="482" spans="1:31">
      <c r="A482" s="20" t="str">
        <f t="shared" si="91"/>
        <v/>
      </c>
      <c r="B482" s="21"/>
      <c r="C482" s="20" t="str">
        <f>IF(B482="","",IF(AND(B482&gt;='01_Setup'!$B$7,B482&lt;='01_Setup'!$B$8),'01_Setup'!$B$6,"Outside selected year"))</f>
        <v/>
      </c>
      <c r="D482" s="20" t="str">
        <f>IF(B482="","",IF(B482&lt;'01_Setup'!$B$7,"",IF(B482&lt;=DATE('01_Setup'!$B$5,7,5),"Q1",IF(B482&lt;=DATE('01_Setup'!$B$5,10,5),"Q2",IF(B482&lt;=DATE('01_Setup'!$B$5+1,1,5),"Q3",IF(B482&lt;='01_Setup'!$B$8,"Q4",""))))))</f>
        <v/>
      </c>
      <c r="E482" s="22"/>
      <c r="F482" s="25"/>
      <c r="G482" s="25"/>
      <c r="H482" s="22"/>
      <c r="I482" s="22"/>
      <c r="J482" s="22"/>
      <c r="K482" s="22"/>
      <c r="L482" s="22"/>
      <c r="M482" s="17"/>
      <c r="N482" s="18"/>
      <c r="O482" s="19" t="str">
        <f t="shared" si="92"/>
        <v/>
      </c>
      <c r="P482" s="19" t="str">
        <f t="shared" si="93"/>
        <v/>
      </c>
      <c r="Q482" s="19" t="str">
        <f t="shared" si="94"/>
        <v/>
      </c>
      <c r="R482" s="19" t="str">
        <f t="shared" si="95"/>
        <v/>
      </c>
      <c r="S482" s="19" t="str">
        <f t="shared" si="96"/>
        <v/>
      </c>
      <c r="T482" s="19" t="str">
        <f t="shared" si="97"/>
        <v/>
      </c>
      <c r="U482" s="19" t="str">
        <f t="shared" si="98"/>
        <v/>
      </c>
      <c r="V482" s="19" t="str">
        <f t="shared" si="99"/>
        <v/>
      </c>
      <c r="W482" s="19" t="str">
        <f t="shared" si="100"/>
        <v/>
      </c>
      <c r="X482" s="17"/>
      <c r="Y482" s="23"/>
      <c r="Z482" s="23"/>
      <c r="AA482" s="26"/>
      <c r="AB482" s="24" t="str">
        <f>IF(B482="","",IF(OR(J482="Owner Funding",J482="Drawings",J482="Transfer",J482="Private"),IF(E482="","OK",IF(COUNTIF('01_Setup'!$B$23:$B$32,E482)=1,"OK","Unknown property")),IF(COUNTIF('01_Setup'!$B$23:$B$32,E482)=1,"OK","Unknown property")))</f>
        <v/>
      </c>
      <c r="AC482" s="24" t="str">
        <f t="shared" si="101"/>
        <v/>
      </c>
      <c r="AD482" s="24" t="str">
        <f t="shared" si="102"/>
        <v/>
      </c>
      <c r="AE482" s="24" t="str">
        <f t="shared" si="103"/>
        <v/>
      </c>
    </row>
    <row r="483" spans="1:31">
      <c r="A483" s="20" t="str">
        <f t="shared" si="91"/>
        <v/>
      </c>
      <c r="B483" s="21"/>
      <c r="C483" s="20" t="str">
        <f>IF(B483="","",IF(AND(B483&gt;='01_Setup'!$B$7,B483&lt;='01_Setup'!$B$8),'01_Setup'!$B$6,"Outside selected year"))</f>
        <v/>
      </c>
      <c r="D483" s="20" t="str">
        <f>IF(B483="","",IF(B483&lt;'01_Setup'!$B$7,"",IF(B483&lt;=DATE('01_Setup'!$B$5,7,5),"Q1",IF(B483&lt;=DATE('01_Setup'!$B$5,10,5),"Q2",IF(B483&lt;=DATE('01_Setup'!$B$5+1,1,5),"Q3",IF(B483&lt;='01_Setup'!$B$8,"Q4",""))))))</f>
        <v/>
      </c>
      <c r="E483" s="22"/>
      <c r="F483" s="25"/>
      <c r="G483" s="25"/>
      <c r="H483" s="22"/>
      <c r="I483" s="22"/>
      <c r="J483" s="22"/>
      <c r="K483" s="22"/>
      <c r="L483" s="22"/>
      <c r="M483" s="17"/>
      <c r="N483" s="18"/>
      <c r="O483" s="19" t="str">
        <f t="shared" si="92"/>
        <v/>
      </c>
      <c r="P483" s="19" t="str">
        <f t="shared" si="93"/>
        <v/>
      </c>
      <c r="Q483" s="19" t="str">
        <f t="shared" si="94"/>
        <v/>
      </c>
      <c r="R483" s="19" t="str">
        <f t="shared" si="95"/>
        <v/>
      </c>
      <c r="S483" s="19" t="str">
        <f t="shared" si="96"/>
        <v/>
      </c>
      <c r="T483" s="19" t="str">
        <f t="shared" si="97"/>
        <v/>
      </c>
      <c r="U483" s="19" t="str">
        <f t="shared" si="98"/>
        <v/>
      </c>
      <c r="V483" s="19" t="str">
        <f t="shared" si="99"/>
        <v/>
      </c>
      <c r="W483" s="19" t="str">
        <f t="shared" si="100"/>
        <v/>
      </c>
      <c r="X483" s="17"/>
      <c r="Y483" s="23"/>
      <c r="Z483" s="23"/>
      <c r="AA483" s="26"/>
      <c r="AB483" s="24" t="str">
        <f>IF(B483="","",IF(OR(J483="Owner Funding",J483="Drawings",J483="Transfer",J483="Private"),IF(E483="","OK",IF(COUNTIF('01_Setup'!$B$23:$B$32,E483)=1,"OK","Unknown property")),IF(COUNTIF('01_Setup'!$B$23:$B$32,E483)=1,"OK","Unknown property")))</f>
        <v/>
      </c>
      <c r="AC483" s="24" t="str">
        <f t="shared" si="101"/>
        <v/>
      </c>
      <c r="AD483" s="24" t="str">
        <f t="shared" si="102"/>
        <v/>
      </c>
      <c r="AE483" s="24" t="str">
        <f t="shared" si="103"/>
        <v/>
      </c>
    </row>
    <row r="484" spans="1:31">
      <c r="A484" s="20" t="str">
        <f t="shared" si="91"/>
        <v/>
      </c>
      <c r="B484" s="21"/>
      <c r="C484" s="20" t="str">
        <f>IF(B484="","",IF(AND(B484&gt;='01_Setup'!$B$7,B484&lt;='01_Setup'!$B$8),'01_Setup'!$B$6,"Outside selected year"))</f>
        <v/>
      </c>
      <c r="D484" s="20" t="str">
        <f>IF(B484="","",IF(B484&lt;'01_Setup'!$B$7,"",IF(B484&lt;=DATE('01_Setup'!$B$5,7,5),"Q1",IF(B484&lt;=DATE('01_Setup'!$B$5,10,5),"Q2",IF(B484&lt;=DATE('01_Setup'!$B$5+1,1,5),"Q3",IF(B484&lt;='01_Setup'!$B$8,"Q4",""))))))</f>
        <v/>
      </c>
      <c r="E484" s="22"/>
      <c r="F484" s="25"/>
      <c r="G484" s="25"/>
      <c r="H484" s="22"/>
      <c r="I484" s="22"/>
      <c r="J484" s="22"/>
      <c r="K484" s="22"/>
      <c r="L484" s="22"/>
      <c r="M484" s="17"/>
      <c r="N484" s="18"/>
      <c r="O484" s="19" t="str">
        <f t="shared" si="92"/>
        <v/>
      </c>
      <c r="P484" s="19" t="str">
        <f t="shared" si="93"/>
        <v/>
      </c>
      <c r="Q484" s="19" t="str">
        <f t="shared" si="94"/>
        <v/>
      </c>
      <c r="R484" s="19" t="str">
        <f t="shared" si="95"/>
        <v/>
      </c>
      <c r="S484" s="19" t="str">
        <f t="shared" si="96"/>
        <v/>
      </c>
      <c r="T484" s="19" t="str">
        <f t="shared" si="97"/>
        <v/>
      </c>
      <c r="U484" s="19" t="str">
        <f t="shared" si="98"/>
        <v/>
      </c>
      <c r="V484" s="19" t="str">
        <f t="shared" si="99"/>
        <v/>
      </c>
      <c r="W484" s="19" t="str">
        <f t="shared" si="100"/>
        <v/>
      </c>
      <c r="X484" s="17"/>
      <c r="Y484" s="23"/>
      <c r="Z484" s="23"/>
      <c r="AA484" s="26"/>
      <c r="AB484" s="24" t="str">
        <f>IF(B484="","",IF(OR(J484="Owner Funding",J484="Drawings",J484="Transfer",J484="Private"),IF(E484="","OK",IF(COUNTIF('01_Setup'!$B$23:$B$32,E484)=1,"OK","Unknown property")),IF(COUNTIF('01_Setup'!$B$23:$B$32,E484)=1,"OK","Unknown property")))</f>
        <v/>
      </c>
      <c r="AC484" s="24" t="str">
        <f t="shared" si="101"/>
        <v/>
      </c>
      <c r="AD484" s="24" t="str">
        <f t="shared" si="102"/>
        <v/>
      </c>
      <c r="AE484" s="24" t="str">
        <f t="shared" si="103"/>
        <v/>
      </c>
    </row>
    <row r="485" spans="1:31">
      <c r="A485" s="20" t="str">
        <f t="shared" si="91"/>
        <v/>
      </c>
      <c r="B485" s="21"/>
      <c r="C485" s="20" t="str">
        <f>IF(B485="","",IF(AND(B485&gt;='01_Setup'!$B$7,B485&lt;='01_Setup'!$B$8),'01_Setup'!$B$6,"Outside selected year"))</f>
        <v/>
      </c>
      <c r="D485" s="20" t="str">
        <f>IF(B485="","",IF(B485&lt;'01_Setup'!$B$7,"",IF(B485&lt;=DATE('01_Setup'!$B$5,7,5),"Q1",IF(B485&lt;=DATE('01_Setup'!$B$5,10,5),"Q2",IF(B485&lt;=DATE('01_Setup'!$B$5+1,1,5),"Q3",IF(B485&lt;='01_Setup'!$B$8,"Q4",""))))))</f>
        <v/>
      </c>
      <c r="E485" s="22"/>
      <c r="F485" s="25"/>
      <c r="G485" s="25"/>
      <c r="H485" s="22"/>
      <c r="I485" s="22"/>
      <c r="J485" s="22"/>
      <c r="K485" s="22"/>
      <c r="L485" s="22"/>
      <c r="M485" s="17"/>
      <c r="N485" s="18"/>
      <c r="O485" s="19" t="str">
        <f t="shared" si="92"/>
        <v/>
      </c>
      <c r="P485" s="19" t="str">
        <f t="shared" si="93"/>
        <v/>
      </c>
      <c r="Q485" s="19" t="str">
        <f t="shared" si="94"/>
        <v/>
      </c>
      <c r="R485" s="19" t="str">
        <f t="shared" si="95"/>
        <v/>
      </c>
      <c r="S485" s="19" t="str">
        <f t="shared" si="96"/>
        <v/>
      </c>
      <c r="T485" s="19" t="str">
        <f t="shared" si="97"/>
        <v/>
      </c>
      <c r="U485" s="19" t="str">
        <f t="shared" si="98"/>
        <v/>
      </c>
      <c r="V485" s="19" t="str">
        <f t="shared" si="99"/>
        <v/>
      </c>
      <c r="W485" s="19" t="str">
        <f t="shared" si="100"/>
        <v/>
      </c>
      <c r="X485" s="17"/>
      <c r="Y485" s="23"/>
      <c r="Z485" s="23"/>
      <c r="AA485" s="26"/>
      <c r="AB485" s="24" t="str">
        <f>IF(B485="","",IF(OR(J485="Owner Funding",J485="Drawings",J485="Transfer",J485="Private"),IF(E485="","OK",IF(COUNTIF('01_Setup'!$B$23:$B$32,E485)=1,"OK","Unknown property")),IF(COUNTIF('01_Setup'!$B$23:$B$32,E485)=1,"OK","Unknown property")))</f>
        <v/>
      </c>
      <c r="AC485" s="24" t="str">
        <f t="shared" si="101"/>
        <v/>
      </c>
      <c r="AD485" s="24" t="str">
        <f t="shared" si="102"/>
        <v/>
      </c>
      <c r="AE485" s="24" t="str">
        <f t="shared" si="103"/>
        <v/>
      </c>
    </row>
    <row r="486" spans="1:31">
      <c r="A486" s="20" t="str">
        <f t="shared" si="91"/>
        <v/>
      </c>
      <c r="B486" s="21"/>
      <c r="C486" s="20" t="str">
        <f>IF(B486="","",IF(AND(B486&gt;='01_Setup'!$B$7,B486&lt;='01_Setup'!$B$8),'01_Setup'!$B$6,"Outside selected year"))</f>
        <v/>
      </c>
      <c r="D486" s="20" t="str">
        <f>IF(B486="","",IF(B486&lt;'01_Setup'!$B$7,"",IF(B486&lt;=DATE('01_Setup'!$B$5,7,5),"Q1",IF(B486&lt;=DATE('01_Setup'!$B$5,10,5),"Q2",IF(B486&lt;=DATE('01_Setup'!$B$5+1,1,5),"Q3",IF(B486&lt;='01_Setup'!$B$8,"Q4",""))))))</f>
        <v/>
      </c>
      <c r="E486" s="22"/>
      <c r="F486" s="25"/>
      <c r="G486" s="25"/>
      <c r="H486" s="22"/>
      <c r="I486" s="22"/>
      <c r="J486" s="22"/>
      <c r="K486" s="22"/>
      <c r="L486" s="22"/>
      <c r="M486" s="17"/>
      <c r="N486" s="18"/>
      <c r="O486" s="19" t="str">
        <f t="shared" si="92"/>
        <v/>
      </c>
      <c r="P486" s="19" t="str">
        <f t="shared" si="93"/>
        <v/>
      </c>
      <c r="Q486" s="19" t="str">
        <f t="shared" si="94"/>
        <v/>
      </c>
      <c r="R486" s="19" t="str">
        <f t="shared" si="95"/>
        <v/>
      </c>
      <c r="S486" s="19" t="str">
        <f t="shared" si="96"/>
        <v/>
      </c>
      <c r="T486" s="19" t="str">
        <f t="shared" si="97"/>
        <v/>
      </c>
      <c r="U486" s="19" t="str">
        <f t="shared" si="98"/>
        <v/>
      </c>
      <c r="V486" s="19" t="str">
        <f t="shared" si="99"/>
        <v/>
      </c>
      <c r="W486" s="19" t="str">
        <f t="shared" si="100"/>
        <v/>
      </c>
      <c r="X486" s="17"/>
      <c r="Y486" s="23"/>
      <c r="Z486" s="23"/>
      <c r="AA486" s="26"/>
      <c r="AB486" s="24" t="str">
        <f>IF(B486="","",IF(OR(J486="Owner Funding",J486="Drawings",J486="Transfer",J486="Private"),IF(E486="","OK",IF(COUNTIF('01_Setup'!$B$23:$B$32,E486)=1,"OK","Unknown property")),IF(COUNTIF('01_Setup'!$B$23:$B$32,E486)=1,"OK","Unknown property")))</f>
        <v/>
      </c>
      <c r="AC486" s="24" t="str">
        <f t="shared" si="101"/>
        <v/>
      </c>
      <c r="AD486" s="24" t="str">
        <f t="shared" si="102"/>
        <v/>
      </c>
      <c r="AE486" s="24" t="str">
        <f t="shared" si="103"/>
        <v/>
      </c>
    </row>
    <row r="487" spans="1:31">
      <c r="A487" s="20" t="str">
        <f t="shared" si="91"/>
        <v/>
      </c>
      <c r="B487" s="21"/>
      <c r="C487" s="20" t="str">
        <f>IF(B487="","",IF(AND(B487&gt;='01_Setup'!$B$7,B487&lt;='01_Setup'!$B$8),'01_Setup'!$B$6,"Outside selected year"))</f>
        <v/>
      </c>
      <c r="D487" s="20" t="str">
        <f>IF(B487="","",IF(B487&lt;'01_Setup'!$B$7,"",IF(B487&lt;=DATE('01_Setup'!$B$5,7,5),"Q1",IF(B487&lt;=DATE('01_Setup'!$B$5,10,5),"Q2",IF(B487&lt;=DATE('01_Setup'!$B$5+1,1,5),"Q3",IF(B487&lt;='01_Setup'!$B$8,"Q4",""))))))</f>
        <v/>
      </c>
      <c r="E487" s="22"/>
      <c r="F487" s="25"/>
      <c r="G487" s="25"/>
      <c r="H487" s="22"/>
      <c r="I487" s="22"/>
      <c r="J487" s="22"/>
      <c r="K487" s="22"/>
      <c r="L487" s="22"/>
      <c r="M487" s="17"/>
      <c r="N487" s="18"/>
      <c r="O487" s="19" t="str">
        <f t="shared" si="92"/>
        <v/>
      </c>
      <c r="P487" s="19" t="str">
        <f t="shared" si="93"/>
        <v/>
      </c>
      <c r="Q487" s="19" t="str">
        <f t="shared" si="94"/>
        <v/>
      </c>
      <c r="R487" s="19" t="str">
        <f t="shared" si="95"/>
        <v/>
      </c>
      <c r="S487" s="19" t="str">
        <f t="shared" si="96"/>
        <v/>
      </c>
      <c r="T487" s="19" t="str">
        <f t="shared" si="97"/>
        <v/>
      </c>
      <c r="U487" s="19" t="str">
        <f t="shared" si="98"/>
        <v/>
      </c>
      <c r="V487" s="19" t="str">
        <f t="shared" si="99"/>
        <v/>
      </c>
      <c r="W487" s="19" t="str">
        <f t="shared" si="100"/>
        <v/>
      </c>
      <c r="X487" s="17"/>
      <c r="Y487" s="23"/>
      <c r="Z487" s="23"/>
      <c r="AA487" s="26"/>
      <c r="AB487" s="24" t="str">
        <f>IF(B487="","",IF(OR(J487="Owner Funding",J487="Drawings",J487="Transfer",J487="Private"),IF(E487="","OK",IF(COUNTIF('01_Setup'!$B$23:$B$32,E487)=1,"OK","Unknown property")),IF(COUNTIF('01_Setup'!$B$23:$B$32,E487)=1,"OK","Unknown property")))</f>
        <v/>
      </c>
      <c r="AC487" s="24" t="str">
        <f t="shared" si="101"/>
        <v/>
      </c>
      <c r="AD487" s="24" t="str">
        <f t="shared" si="102"/>
        <v/>
      </c>
      <c r="AE487" s="24" t="str">
        <f t="shared" si="103"/>
        <v/>
      </c>
    </row>
    <row r="488" spans="1:31">
      <c r="A488" s="20" t="str">
        <f t="shared" si="91"/>
        <v/>
      </c>
      <c r="B488" s="21"/>
      <c r="C488" s="20" t="str">
        <f>IF(B488="","",IF(AND(B488&gt;='01_Setup'!$B$7,B488&lt;='01_Setup'!$B$8),'01_Setup'!$B$6,"Outside selected year"))</f>
        <v/>
      </c>
      <c r="D488" s="20" t="str">
        <f>IF(B488="","",IF(B488&lt;'01_Setup'!$B$7,"",IF(B488&lt;=DATE('01_Setup'!$B$5,7,5),"Q1",IF(B488&lt;=DATE('01_Setup'!$B$5,10,5),"Q2",IF(B488&lt;=DATE('01_Setup'!$B$5+1,1,5),"Q3",IF(B488&lt;='01_Setup'!$B$8,"Q4",""))))))</f>
        <v/>
      </c>
      <c r="E488" s="22"/>
      <c r="F488" s="25"/>
      <c r="G488" s="25"/>
      <c r="H488" s="22"/>
      <c r="I488" s="22"/>
      <c r="J488" s="22"/>
      <c r="K488" s="22"/>
      <c r="L488" s="22"/>
      <c r="M488" s="17"/>
      <c r="N488" s="18"/>
      <c r="O488" s="19" t="str">
        <f t="shared" si="92"/>
        <v/>
      </c>
      <c r="P488" s="19" t="str">
        <f t="shared" si="93"/>
        <v/>
      </c>
      <c r="Q488" s="19" t="str">
        <f t="shared" si="94"/>
        <v/>
      </c>
      <c r="R488" s="19" t="str">
        <f t="shared" si="95"/>
        <v/>
      </c>
      <c r="S488" s="19" t="str">
        <f t="shared" si="96"/>
        <v/>
      </c>
      <c r="T488" s="19" t="str">
        <f t="shared" si="97"/>
        <v/>
      </c>
      <c r="U488" s="19" t="str">
        <f t="shared" si="98"/>
        <v/>
      </c>
      <c r="V488" s="19" t="str">
        <f t="shared" si="99"/>
        <v/>
      </c>
      <c r="W488" s="19" t="str">
        <f t="shared" si="100"/>
        <v/>
      </c>
      <c r="X488" s="17"/>
      <c r="Y488" s="23"/>
      <c r="Z488" s="23"/>
      <c r="AA488" s="26"/>
      <c r="AB488" s="24" t="str">
        <f>IF(B488="","",IF(OR(J488="Owner Funding",J488="Drawings",J488="Transfer",J488="Private"),IF(E488="","OK",IF(COUNTIF('01_Setup'!$B$23:$B$32,E488)=1,"OK","Unknown property")),IF(COUNTIF('01_Setup'!$B$23:$B$32,E488)=1,"OK","Unknown property")))</f>
        <v/>
      </c>
      <c r="AC488" s="24" t="str">
        <f t="shared" si="101"/>
        <v/>
      </c>
      <c r="AD488" s="24" t="str">
        <f t="shared" si="102"/>
        <v/>
      </c>
      <c r="AE488" s="24" t="str">
        <f t="shared" si="103"/>
        <v/>
      </c>
    </row>
    <row r="489" spans="1:31">
      <c r="A489" s="20" t="str">
        <f t="shared" si="91"/>
        <v/>
      </c>
      <c r="B489" s="21"/>
      <c r="C489" s="20" t="str">
        <f>IF(B489="","",IF(AND(B489&gt;='01_Setup'!$B$7,B489&lt;='01_Setup'!$B$8),'01_Setup'!$B$6,"Outside selected year"))</f>
        <v/>
      </c>
      <c r="D489" s="20" t="str">
        <f>IF(B489="","",IF(B489&lt;'01_Setup'!$B$7,"",IF(B489&lt;=DATE('01_Setup'!$B$5,7,5),"Q1",IF(B489&lt;=DATE('01_Setup'!$B$5,10,5),"Q2",IF(B489&lt;=DATE('01_Setup'!$B$5+1,1,5),"Q3",IF(B489&lt;='01_Setup'!$B$8,"Q4",""))))))</f>
        <v/>
      </c>
      <c r="E489" s="22"/>
      <c r="F489" s="25"/>
      <c r="G489" s="25"/>
      <c r="H489" s="22"/>
      <c r="I489" s="22"/>
      <c r="J489" s="22"/>
      <c r="K489" s="22"/>
      <c r="L489" s="22"/>
      <c r="M489" s="17"/>
      <c r="N489" s="18"/>
      <c r="O489" s="19" t="str">
        <f t="shared" si="92"/>
        <v/>
      </c>
      <c r="P489" s="19" t="str">
        <f t="shared" si="93"/>
        <v/>
      </c>
      <c r="Q489" s="19" t="str">
        <f t="shared" si="94"/>
        <v/>
      </c>
      <c r="R489" s="19" t="str">
        <f t="shared" si="95"/>
        <v/>
      </c>
      <c r="S489" s="19" t="str">
        <f t="shared" si="96"/>
        <v/>
      </c>
      <c r="T489" s="19" t="str">
        <f t="shared" si="97"/>
        <v/>
      </c>
      <c r="U489" s="19" t="str">
        <f t="shared" si="98"/>
        <v/>
      </c>
      <c r="V489" s="19" t="str">
        <f t="shared" si="99"/>
        <v/>
      </c>
      <c r="W489" s="19" t="str">
        <f t="shared" si="100"/>
        <v/>
      </c>
      <c r="X489" s="17"/>
      <c r="Y489" s="23"/>
      <c r="Z489" s="23"/>
      <c r="AA489" s="26"/>
      <c r="AB489" s="24" t="str">
        <f>IF(B489="","",IF(OR(J489="Owner Funding",J489="Drawings",J489="Transfer",J489="Private"),IF(E489="","OK",IF(COUNTIF('01_Setup'!$B$23:$B$32,E489)=1,"OK","Unknown property")),IF(COUNTIF('01_Setup'!$B$23:$B$32,E489)=1,"OK","Unknown property")))</f>
        <v/>
      </c>
      <c r="AC489" s="24" t="str">
        <f t="shared" si="101"/>
        <v/>
      </c>
      <c r="AD489" s="24" t="str">
        <f t="shared" si="102"/>
        <v/>
      </c>
      <c r="AE489" s="24" t="str">
        <f t="shared" si="103"/>
        <v/>
      </c>
    </row>
    <row r="490" spans="1:31">
      <c r="A490" s="20" t="str">
        <f t="shared" si="91"/>
        <v/>
      </c>
      <c r="B490" s="21"/>
      <c r="C490" s="20" t="str">
        <f>IF(B490="","",IF(AND(B490&gt;='01_Setup'!$B$7,B490&lt;='01_Setup'!$B$8),'01_Setup'!$B$6,"Outside selected year"))</f>
        <v/>
      </c>
      <c r="D490" s="20" t="str">
        <f>IF(B490="","",IF(B490&lt;'01_Setup'!$B$7,"",IF(B490&lt;=DATE('01_Setup'!$B$5,7,5),"Q1",IF(B490&lt;=DATE('01_Setup'!$B$5,10,5),"Q2",IF(B490&lt;=DATE('01_Setup'!$B$5+1,1,5),"Q3",IF(B490&lt;='01_Setup'!$B$8,"Q4",""))))))</f>
        <v/>
      </c>
      <c r="E490" s="22"/>
      <c r="F490" s="25"/>
      <c r="G490" s="25"/>
      <c r="H490" s="22"/>
      <c r="I490" s="22"/>
      <c r="J490" s="22"/>
      <c r="K490" s="22"/>
      <c r="L490" s="22"/>
      <c r="M490" s="17"/>
      <c r="N490" s="18"/>
      <c r="O490" s="19" t="str">
        <f t="shared" si="92"/>
        <v/>
      </c>
      <c r="P490" s="19" t="str">
        <f t="shared" si="93"/>
        <v/>
      </c>
      <c r="Q490" s="19" t="str">
        <f t="shared" si="94"/>
        <v/>
      </c>
      <c r="R490" s="19" t="str">
        <f t="shared" si="95"/>
        <v/>
      </c>
      <c r="S490" s="19" t="str">
        <f t="shared" si="96"/>
        <v/>
      </c>
      <c r="T490" s="19" t="str">
        <f t="shared" si="97"/>
        <v/>
      </c>
      <c r="U490" s="19" t="str">
        <f t="shared" si="98"/>
        <v/>
      </c>
      <c r="V490" s="19" t="str">
        <f t="shared" si="99"/>
        <v/>
      </c>
      <c r="W490" s="19" t="str">
        <f t="shared" si="100"/>
        <v/>
      </c>
      <c r="X490" s="17"/>
      <c r="Y490" s="23"/>
      <c r="Z490" s="23"/>
      <c r="AA490" s="26"/>
      <c r="AB490" s="24" t="str">
        <f>IF(B490="","",IF(OR(J490="Owner Funding",J490="Drawings",J490="Transfer",J490="Private"),IF(E490="","OK",IF(COUNTIF('01_Setup'!$B$23:$B$32,E490)=1,"OK","Unknown property")),IF(COUNTIF('01_Setup'!$B$23:$B$32,E490)=1,"OK","Unknown property")))</f>
        <v/>
      </c>
      <c r="AC490" s="24" t="str">
        <f t="shared" si="101"/>
        <v/>
      </c>
      <c r="AD490" s="24" t="str">
        <f t="shared" si="102"/>
        <v/>
      </c>
      <c r="AE490" s="24" t="str">
        <f t="shared" si="103"/>
        <v/>
      </c>
    </row>
    <row r="491" spans="1:31">
      <c r="A491" s="20" t="str">
        <f t="shared" si="91"/>
        <v/>
      </c>
      <c r="B491" s="21"/>
      <c r="C491" s="20" t="str">
        <f>IF(B491="","",IF(AND(B491&gt;='01_Setup'!$B$7,B491&lt;='01_Setup'!$B$8),'01_Setup'!$B$6,"Outside selected year"))</f>
        <v/>
      </c>
      <c r="D491" s="20" t="str">
        <f>IF(B491="","",IF(B491&lt;'01_Setup'!$B$7,"",IF(B491&lt;=DATE('01_Setup'!$B$5,7,5),"Q1",IF(B491&lt;=DATE('01_Setup'!$B$5,10,5),"Q2",IF(B491&lt;=DATE('01_Setup'!$B$5+1,1,5),"Q3",IF(B491&lt;='01_Setup'!$B$8,"Q4",""))))))</f>
        <v/>
      </c>
      <c r="E491" s="22"/>
      <c r="F491" s="25"/>
      <c r="G491" s="25"/>
      <c r="H491" s="22"/>
      <c r="I491" s="22"/>
      <c r="J491" s="22"/>
      <c r="K491" s="22"/>
      <c r="L491" s="22"/>
      <c r="M491" s="17"/>
      <c r="N491" s="18"/>
      <c r="O491" s="19" t="str">
        <f t="shared" si="92"/>
        <v/>
      </c>
      <c r="P491" s="19" t="str">
        <f t="shared" si="93"/>
        <v/>
      </c>
      <c r="Q491" s="19" t="str">
        <f t="shared" si="94"/>
        <v/>
      </c>
      <c r="R491" s="19" t="str">
        <f t="shared" si="95"/>
        <v/>
      </c>
      <c r="S491" s="19" t="str">
        <f t="shared" si="96"/>
        <v/>
      </c>
      <c r="T491" s="19" t="str">
        <f t="shared" si="97"/>
        <v/>
      </c>
      <c r="U491" s="19" t="str">
        <f t="shared" si="98"/>
        <v/>
      </c>
      <c r="V491" s="19" t="str">
        <f t="shared" si="99"/>
        <v/>
      </c>
      <c r="W491" s="19" t="str">
        <f t="shared" si="100"/>
        <v/>
      </c>
      <c r="X491" s="17"/>
      <c r="Y491" s="23"/>
      <c r="Z491" s="23"/>
      <c r="AA491" s="26"/>
      <c r="AB491" s="24" t="str">
        <f>IF(B491="","",IF(OR(J491="Owner Funding",J491="Drawings",J491="Transfer",J491="Private"),IF(E491="","OK",IF(COUNTIF('01_Setup'!$B$23:$B$32,E491)=1,"OK","Unknown property")),IF(COUNTIF('01_Setup'!$B$23:$B$32,E491)=1,"OK","Unknown property")))</f>
        <v/>
      </c>
      <c r="AC491" s="24" t="str">
        <f t="shared" si="101"/>
        <v/>
      </c>
      <c r="AD491" s="24" t="str">
        <f t="shared" si="102"/>
        <v/>
      </c>
      <c r="AE491" s="24" t="str">
        <f t="shared" si="103"/>
        <v/>
      </c>
    </row>
    <row r="492" spans="1:31">
      <c r="A492" s="20" t="str">
        <f t="shared" si="91"/>
        <v/>
      </c>
      <c r="B492" s="21"/>
      <c r="C492" s="20" t="str">
        <f>IF(B492="","",IF(AND(B492&gt;='01_Setup'!$B$7,B492&lt;='01_Setup'!$B$8),'01_Setup'!$B$6,"Outside selected year"))</f>
        <v/>
      </c>
      <c r="D492" s="20" t="str">
        <f>IF(B492="","",IF(B492&lt;'01_Setup'!$B$7,"",IF(B492&lt;=DATE('01_Setup'!$B$5,7,5),"Q1",IF(B492&lt;=DATE('01_Setup'!$B$5,10,5),"Q2",IF(B492&lt;=DATE('01_Setup'!$B$5+1,1,5),"Q3",IF(B492&lt;='01_Setup'!$B$8,"Q4",""))))))</f>
        <v/>
      </c>
      <c r="E492" s="22"/>
      <c r="F492" s="25"/>
      <c r="G492" s="25"/>
      <c r="H492" s="22"/>
      <c r="I492" s="22"/>
      <c r="J492" s="22"/>
      <c r="K492" s="22"/>
      <c r="L492" s="22"/>
      <c r="M492" s="17"/>
      <c r="N492" s="18"/>
      <c r="O492" s="19" t="str">
        <f t="shared" si="92"/>
        <v/>
      </c>
      <c r="P492" s="19" t="str">
        <f t="shared" si="93"/>
        <v/>
      </c>
      <c r="Q492" s="19" t="str">
        <f t="shared" si="94"/>
        <v/>
      </c>
      <c r="R492" s="19" t="str">
        <f t="shared" si="95"/>
        <v/>
      </c>
      <c r="S492" s="19" t="str">
        <f t="shared" si="96"/>
        <v/>
      </c>
      <c r="T492" s="19" t="str">
        <f t="shared" si="97"/>
        <v/>
      </c>
      <c r="U492" s="19" t="str">
        <f t="shared" si="98"/>
        <v/>
      </c>
      <c r="V492" s="19" t="str">
        <f t="shared" si="99"/>
        <v/>
      </c>
      <c r="W492" s="19" t="str">
        <f t="shared" si="100"/>
        <v/>
      </c>
      <c r="X492" s="17"/>
      <c r="Y492" s="23"/>
      <c r="Z492" s="23"/>
      <c r="AA492" s="26"/>
      <c r="AB492" s="24" t="str">
        <f>IF(B492="","",IF(OR(J492="Owner Funding",J492="Drawings",J492="Transfer",J492="Private"),IF(E492="","OK",IF(COUNTIF('01_Setup'!$B$23:$B$32,E492)=1,"OK","Unknown property")),IF(COUNTIF('01_Setup'!$B$23:$B$32,E492)=1,"OK","Unknown property")))</f>
        <v/>
      </c>
      <c r="AC492" s="24" t="str">
        <f t="shared" si="101"/>
        <v/>
      </c>
      <c r="AD492" s="24" t="str">
        <f t="shared" si="102"/>
        <v/>
      </c>
      <c r="AE492" s="24" t="str">
        <f t="shared" si="103"/>
        <v/>
      </c>
    </row>
    <row r="493" spans="1:31">
      <c r="A493" s="20" t="str">
        <f t="shared" si="91"/>
        <v/>
      </c>
      <c r="B493" s="21"/>
      <c r="C493" s="20" t="str">
        <f>IF(B493="","",IF(AND(B493&gt;='01_Setup'!$B$7,B493&lt;='01_Setup'!$B$8),'01_Setup'!$B$6,"Outside selected year"))</f>
        <v/>
      </c>
      <c r="D493" s="20" t="str">
        <f>IF(B493="","",IF(B493&lt;'01_Setup'!$B$7,"",IF(B493&lt;=DATE('01_Setup'!$B$5,7,5),"Q1",IF(B493&lt;=DATE('01_Setup'!$B$5,10,5),"Q2",IF(B493&lt;=DATE('01_Setup'!$B$5+1,1,5),"Q3",IF(B493&lt;='01_Setup'!$B$8,"Q4",""))))))</f>
        <v/>
      </c>
      <c r="E493" s="22"/>
      <c r="F493" s="25"/>
      <c r="G493" s="25"/>
      <c r="H493" s="22"/>
      <c r="I493" s="22"/>
      <c r="J493" s="22"/>
      <c r="K493" s="22"/>
      <c r="L493" s="22"/>
      <c r="M493" s="17"/>
      <c r="N493" s="18"/>
      <c r="O493" s="19" t="str">
        <f t="shared" si="92"/>
        <v/>
      </c>
      <c r="P493" s="19" t="str">
        <f t="shared" si="93"/>
        <v/>
      </c>
      <c r="Q493" s="19" t="str">
        <f t="shared" si="94"/>
        <v/>
      </c>
      <c r="R493" s="19" t="str">
        <f t="shared" si="95"/>
        <v/>
      </c>
      <c r="S493" s="19" t="str">
        <f t="shared" si="96"/>
        <v/>
      </c>
      <c r="T493" s="19" t="str">
        <f t="shared" si="97"/>
        <v/>
      </c>
      <c r="U493" s="19" t="str">
        <f t="shared" si="98"/>
        <v/>
      </c>
      <c r="V493" s="19" t="str">
        <f t="shared" si="99"/>
        <v/>
      </c>
      <c r="W493" s="19" t="str">
        <f t="shared" si="100"/>
        <v/>
      </c>
      <c r="X493" s="17"/>
      <c r="Y493" s="23"/>
      <c r="Z493" s="23"/>
      <c r="AA493" s="26"/>
      <c r="AB493" s="24" t="str">
        <f>IF(B493="","",IF(OR(J493="Owner Funding",J493="Drawings",J493="Transfer",J493="Private"),IF(E493="","OK",IF(COUNTIF('01_Setup'!$B$23:$B$32,E493)=1,"OK","Unknown property")),IF(COUNTIF('01_Setup'!$B$23:$B$32,E493)=1,"OK","Unknown property")))</f>
        <v/>
      </c>
      <c r="AC493" s="24" t="str">
        <f t="shared" si="101"/>
        <v/>
      </c>
      <c r="AD493" s="24" t="str">
        <f t="shared" si="102"/>
        <v/>
      </c>
      <c r="AE493" s="24" t="str">
        <f t="shared" si="103"/>
        <v/>
      </c>
    </row>
    <row r="494" spans="1:31">
      <c r="A494" s="20" t="str">
        <f t="shared" si="91"/>
        <v/>
      </c>
      <c r="B494" s="21"/>
      <c r="C494" s="20" t="str">
        <f>IF(B494="","",IF(AND(B494&gt;='01_Setup'!$B$7,B494&lt;='01_Setup'!$B$8),'01_Setup'!$B$6,"Outside selected year"))</f>
        <v/>
      </c>
      <c r="D494" s="20" t="str">
        <f>IF(B494="","",IF(B494&lt;'01_Setup'!$B$7,"",IF(B494&lt;=DATE('01_Setup'!$B$5,7,5),"Q1",IF(B494&lt;=DATE('01_Setup'!$B$5,10,5),"Q2",IF(B494&lt;=DATE('01_Setup'!$B$5+1,1,5),"Q3",IF(B494&lt;='01_Setup'!$B$8,"Q4",""))))))</f>
        <v/>
      </c>
      <c r="E494" s="22"/>
      <c r="F494" s="25"/>
      <c r="G494" s="25"/>
      <c r="H494" s="22"/>
      <c r="I494" s="22"/>
      <c r="J494" s="22"/>
      <c r="K494" s="22"/>
      <c r="L494" s="22"/>
      <c r="M494" s="17"/>
      <c r="N494" s="18"/>
      <c r="O494" s="19" t="str">
        <f t="shared" si="92"/>
        <v/>
      </c>
      <c r="P494" s="19" t="str">
        <f t="shared" si="93"/>
        <v/>
      </c>
      <c r="Q494" s="19" t="str">
        <f t="shared" si="94"/>
        <v/>
      </c>
      <c r="R494" s="19" t="str">
        <f t="shared" si="95"/>
        <v/>
      </c>
      <c r="S494" s="19" t="str">
        <f t="shared" si="96"/>
        <v/>
      </c>
      <c r="T494" s="19" t="str">
        <f t="shared" si="97"/>
        <v/>
      </c>
      <c r="U494" s="19" t="str">
        <f t="shared" si="98"/>
        <v/>
      </c>
      <c r="V494" s="19" t="str">
        <f t="shared" si="99"/>
        <v/>
      </c>
      <c r="W494" s="19" t="str">
        <f t="shared" si="100"/>
        <v/>
      </c>
      <c r="X494" s="17"/>
      <c r="Y494" s="23"/>
      <c r="Z494" s="23"/>
      <c r="AA494" s="26"/>
      <c r="AB494" s="24" t="str">
        <f>IF(B494="","",IF(OR(J494="Owner Funding",J494="Drawings",J494="Transfer",J494="Private"),IF(E494="","OK",IF(COUNTIF('01_Setup'!$B$23:$B$32,E494)=1,"OK","Unknown property")),IF(COUNTIF('01_Setup'!$B$23:$B$32,E494)=1,"OK","Unknown property")))</f>
        <v/>
      </c>
      <c r="AC494" s="24" t="str">
        <f t="shared" si="101"/>
        <v/>
      </c>
      <c r="AD494" s="24" t="str">
        <f t="shared" si="102"/>
        <v/>
      </c>
      <c r="AE494" s="24" t="str">
        <f t="shared" si="103"/>
        <v/>
      </c>
    </row>
    <row r="495" spans="1:31">
      <c r="A495" s="20" t="str">
        <f t="shared" si="91"/>
        <v/>
      </c>
      <c r="B495" s="21"/>
      <c r="C495" s="20" t="str">
        <f>IF(B495="","",IF(AND(B495&gt;='01_Setup'!$B$7,B495&lt;='01_Setup'!$B$8),'01_Setup'!$B$6,"Outside selected year"))</f>
        <v/>
      </c>
      <c r="D495" s="20" t="str">
        <f>IF(B495="","",IF(B495&lt;'01_Setup'!$B$7,"",IF(B495&lt;=DATE('01_Setup'!$B$5,7,5),"Q1",IF(B495&lt;=DATE('01_Setup'!$B$5,10,5),"Q2",IF(B495&lt;=DATE('01_Setup'!$B$5+1,1,5),"Q3",IF(B495&lt;='01_Setup'!$B$8,"Q4",""))))))</f>
        <v/>
      </c>
      <c r="E495" s="22"/>
      <c r="F495" s="25"/>
      <c r="G495" s="25"/>
      <c r="H495" s="22"/>
      <c r="I495" s="22"/>
      <c r="J495" s="22"/>
      <c r="K495" s="22"/>
      <c r="L495" s="22"/>
      <c r="M495" s="17"/>
      <c r="N495" s="18"/>
      <c r="O495" s="19" t="str">
        <f t="shared" si="92"/>
        <v/>
      </c>
      <c r="P495" s="19" t="str">
        <f t="shared" si="93"/>
        <v/>
      </c>
      <c r="Q495" s="19" t="str">
        <f t="shared" si="94"/>
        <v/>
      </c>
      <c r="R495" s="19" t="str">
        <f t="shared" si="95"/>
        <v/>
      </c>
      <c r="S495" s="19" t="str">
        <f t="shared" si="96"/>
        <v/>
      </c>
      <c r="T495" s="19" t="str">
        <f t="shared" si="97"/>
        <v/>
      </c>
      <c r="U495" s="19" t="str">
        <f t="shared" si="98"/>
        <v/>
      </c>
      <c r="V495" s="19" t="str">
        <f t="shared" si="99"/>
        <v/>
      </c>
      <c r="W495" s="19" t="str">
        <f t="shared" si="100"/>
        <v/>
      </c>
      <c r="X495" s="17"/>
      <c r="Y495" s="23"/>
      <c r="Z495" s="23"/>
      <c r="AA495" s="26"/>
      <c r="AB495" s="24" t="str">
        <f>IF(B495="","",IF(OR(J495="Owner Funding",J495="Drawings",J495="Transfer",J495="Private"),IF(E495="","OK",IF(COUNTIF('01_Setup'!$B$23:$B$32,E495)=1,"OK","Unknown property")),IF(COUNTIF('01_Setup'!$B$23:$B$32,E495)=1,"OK","Unknown property")))</f>
        <v/>
      </c>
      <c r="AC495" s="24" t="str">
        <f t="shared" si="101"/>
        <v/>
      </c>
      <c r="AD495" s="24" t="str">
        <f t="shared" si="102"/>
        <v/>
      </c>
      <c r="AE495" s="24" t="str">
        <f t="shared" si="103"/>
        <v/>
      </c>
    </row>
    <row r="496" spans="1:31">
      <c r="A496" s="20" t="str">
        <f t="shared" si="91"/>
        <v/>
      </c>
      <c r="B496" s="21"/>
      <c r="C496" s="20" t="str">
        <f>IF(B496="","",IF(AND(B496&gt;='01_Setup'!$B$7,B496&lt;='01_Setup'!$B$8),'01_Setup'!$B$6,"Outside selected year"))</f>
        <v/>
      </c>
      <c r="D496" s="20" t="str">
        <f>IF(B496="","",IF(B496&lt;'01_Setup'!$B$7,"",IF(B496&lt;=DATE('01_Setup'!$B$5,7,5),"Q1",IF(B496&lt;=DATE('01_Setup'!$B$5,10,5),"Q2",IF(B496&lt;=DATE('01_Setup'!$B$5+1,1,5),"Q3",IF(B496&lt;='01_Setup'!$B$8,"Q4",""))))))</f>
        <v/>
      </c>
      <c r="E496" s="22"/>
      <c r="F496" s="25"/>
      <c r="G496" s="25"/>
      <c r="H496" s="22"/>
      <c r="I496" s="22"/>
      <c r="J496" s="22"/>
      <c r="K496" s="22"/>
      <c r="L496" s="22"/>
      <c r="M496" s="17"/>
      <c r="N496" s="18"/>
      <c r="O496" s="19" t="str">
        <f t="shared" si="92"/>
        <v/>
      </c>
      <c r="P496" s="19" t="str">
        <f t="shared" si="93"/>
        <v/>
      </c>
      <c r="Q496" s="19" t="str">
        <f t="shared" si="94"/>
        <v/>
      </c>
      <c r="R496" s="19" t="str">
        <f t="shared" si="95"/>
        <v/>
      </c>
      <c r="S496" s="19" t="str">
        <f t="shared" si="96"/>
        <v/>
      </c>
      <c r="T496" s="19" t="str">
        <f t="shared" si="97"/>
        <v/>
      </c>
      <c r="U496" s="19" t="str">
        <f t="shared" si="98"/>
        <v/>
      </c>
      <c r="V496" s="19" t="str">
        <f t="shared" si="99"/>
        <v/>
      </c>
      <c r="W496" s="19" t="str">
        <f t="shared" si="100"/>
        <v/>
      </c>
      <c r="X496" s="17"/>
      <c r="Y496" s="23"/>
      <c r="Z496" s="23"/>
      <c r="AA496" s="26"/>
      <c r="AB496" s="24" t="str">
        <f>IF(B496="","",IF(OR(J496="Owner Funding",J496="Drawings",J496="Transfer",J496="Private"),IF(E496="","OK",IF(COUNTIF('01_Setup'!$B$23:$B$32,E496)=1,"OK","Unknown property")),IF(COUNTIF('01_Setup'!$B$23:$B$32,E496)=1,"OK","Unknown property")))</f>
        <v/>
      </c>
      <c r="AC496" s="24" t="str">
        <f t="shared" si="101"/>
        <v/>
      </c>
      <c r="AD496" s="24" t="str">
        <f t="shared" si="102"/>
        <v/>
      </c>
      <c r="AE496" s="24" t="str">
        <f t="shared" si="103"/>
        <v/>
      </c>
    </row>
    <row r="497" spans="1:31">
      <c r="A497" s="20" t="str">
        <f t="shared" si="91"/>
        <v/>
      </c>
      <c r="B497" s="21"/>
      <c r="C497" s="20" t="str">
        <f>IF(B497="","",IF(AND(B497&gt;='01_Setup'!$B$7,B497&lt;='01_Setup'!$B$8),'01_Setup'!$B$6,"Outside selected year"))</f>
        <v/>
      </c>
      <c r="D497" s="20" t="str">
        <f>IF(B497="","",IF(B497&lt;'01_Setup'!$B$7,"",IF(B497&lt;=DATE('01_Setup'!$B$5,7,5),"Q1",IF(B497&lt;=DATE('01_Setup'!$B$5,10,5),"Q2",IF(B497&lt;=DATE('01_Setup'!$B$5+1,1,5),"Q3",IF(B497&lt;='01_Setup'!$B$8,"Q4",""))))))</f>
        <v/>
      </c>
      <c r="E497" s="22"/>
      <c r="F497" s="25"/>
      <c r="G497" s="25"/>
      <c r="H497" s="22"/>
      <c r="I497" s="22"/>
      <c r="J497" s="22"/>
      <c r="K497" s="22"/>
      <c r="L497" s="22"/>
      <c r="M497" s="17"/>
      <c r="N497" s="18"/>
      <c r="O497" s="19" t="str">
        <f t="shared" si="92"/>
        <v/>
      </c>
      <c r="P497" s="19" t="str">
        <f t="shared" si="93"/>
        <v/>
      </c>
      <c r="Q497" s="19" t="str">
        <f t="shared" si="94"/>
        <v/>
      </c>
      <c r="R497" s="19" t="str">
        <f t="shared" si="95"/>
        <v/>
      </c>
      <c r="S497" s="19" t="str">
        <f t="shared" si="96"/>
        <v/>
      </c>
      <c r="T497" s="19" t="str">
        <f t="shared" si="97"/>
        <v/>
      </c>
      <c r="U497" s="19" t="str">
        <f t="shared" si="98"/>
        <v/>
      </c>
      <c r="V497" s="19" t="str">
        <f t="shared" si="99"/>
        <v/>
      </c>
      <c r="W497" s="19" t="str">
        <f t="shared" si="100"/>
        <v/>
      </c>
      <c r="X497" s="17"/>
      <c r="Y497" s="23"/>
      <c r="Z497" s="23"/>
      <c r="AA497" s="26"/>
      <c r="AB497" s="24" t="str">
        <f>IF(B497="","",IF(OR(J497="Owner Funding",J497="Drawings",J497="Transfer",J497="Private"),IF(E497="","OK",IF(COUNTIF('01_Setup'!$B$23:$B$32,E497)=1,"OK","Unknown property")),IF(COUNTIF('01_Setup'!$B$23:$B$32,E497)=1,"OK","Unknown property")))</f>
        <v/>
      </c>
      <c r="AC497" s="24" t="str">
        <f t="shared" si="101"/>
        <v/>
      </c>
      <c r="AD497" s="24" t="str">
        <f t="shared" si="102"/>
        <v/>
      </c>
      <c r="AE497" s="24" t="str">
        <f t="shared" si="103"/>
        <v/>
      </c>
    </row>
    <row r="498" spans="1:31">
      <c r="A498" s="20" t="str">
        <f t="shared" si="91"/>
        <v/>
      </c>
      <c r="B498" s="21"/>
      <c r="C498" s="20" t="str">
        <f>IF(B498="","",IF(AND(B498&gt;='01_Setup'!$B$7,B498&lt;='01_Setup'!$B$8),'01_Setup'!$B$6,"Outside selected year"))</f>
        <v/>
      </c>
      <c r="D498" s="20" t="str">
        <f>IF(B498="","",IF(B498&lt;'01_Setup'!$B$7,"",IF(B498&lt;=DATE('01_Setup'!$B$5,7,5),"Q1",IF(B498&lt;=DATE('01_Setup'!$B$5,10,5),"Q2",IF(B498&lt;=DATE('01_Setup'!$B$5+1,1,5),"Q3",IF(B498&lt;='01_Setup'!$B$8,"Q4",""))))))</f>
        <v/>
      </c>
      <c r="E498" s="22"/>
      <c r="F498" s="25"/>
      <c r="G498" s="25"/>
      <c r="H498" s="22"/>
      <c r="I498" s="22"/>
      <c r="J498" s="22"/>
      <c r="K498" s="22"/>
      <c r="L498" s="22"/>
      <c r="M498" s="17"/>
      <c r="N498" s="18"/>
      <c r="O498" s="19" t="str">
        <f t="shared" si="92"/>
        <v/>
      </c>
      <c r="P498" s="19" t="str">
        <f t="shared" si="93"/>
        <v/>
      </c>
      <c r="Q498" s="19" t="str">
        <f t="shared" si="94"/>
        <v/>
      </c>
      <c r="R498" s="19" t="str">
        <f t="shared" si="95"/>
        <v/>
      </c>
      <c r="S498" s="19" t="str">
        <f t="shared" si="96"/>
        <v/>
      </c>
      <c r="T498" s="19" t="str">
        <f t="shared" si="97"/>
        <v/>
      </c>
      <c r="U498" s="19" t="str">
        <f t="shared" si="98"/>
        <v/>
      </c>
      <c r="V498" s="19" t="str">
        <f t="shared" si="99"/>
        <v/>
      </c>
      <c r="W498" s="19" t="str">
        <f t="shared" si="100"/>
        <v/>
      </c>
      <c r="X498" s="17"/>
      <c r="Y498" s="23"/>
      <c r="Z498" s="23"/>
      <c r="AA498" s="26"/>
      <c r="AB498" s="24" t="str">
        <f>IF(B498="","",IF(OR(J498="Owner Funding",J498="Drawings",J498="Transfer",J498="Private"),IF(E498="","OK",IF(COUNTIF('01_Setup'!$B$23:$B$32,E498)=1,"OK","Unknown property")),IF(COUNTIF('01_Setup'!$B$23:$B$32,E498)=1,"OK","Unknown property")))</f>
        <v/>
      </c>
      <c r="AC498" s="24" t="str">
        <f t="shared" si="101"/>
        <v/>
      </c>
      <c r="AD498" s="24" t="str">
        <f t="shared" si="102"/>
        <v/>
      </c>
      <c r="AE498" s="24" t="str">
        <f t="shared" si="103"/>
        <v/>
      </c>
    </row>
    <row r="499" spans="1:31">
      <c r="A499" s="20" t="str">
        <f t="shared" si="91"/>
        <v/>
      </c>
      <c r="B499" s="21"/>
      <c r="C499" s="20" t="str">
        <f>IF(B499="","",IF(AND(B499&gt;='01_Setup'!$B$7,B499&lt;='01_Setup'!$B$8),'01_Setup'!$B$6,"Outside selected year"))</f>
        <v/>
      </c>
      <c r="D499" s="20" t="str">
        <f>IF(B499="","",IF(B499&lt;'01_Setup'!$B$7,"",IF(B499&lt;=DATE('01_Setup'!$B$5,7,5),"Q1",IF(B499&lt;=DATE('01_Setup'!$B$5,10,5),"Q2",IF(B499&lt;=DATE('01_Setup'!$B$5+1,1,5),"Q3",IF(B499&lt;='01_Setup'!$B$8,"Q4",""))))))</f>
        <v/>
      </c>
      <c r="E499" s="22"/>
      <c r="F499" s="25"/>
      <c r="G499" s="25"/>
      <c r="H499" s="22"/>
      <c r="I499" s="22"/>
      <c r="J499" s="22"/>
      <c r="K499" s="22"/>
      <c r="L499" s="22"/>
      <c r="M499" s="17"/>
      <c r="N499" s="18"/>
      <c r="O499" s="19" t="str">
        <f t="shared" si="92"/>
        <v/>
      </c>
      <c r="P499" s="19" t="str">
        <f t="shared" si="93"/>
        <v/>
      </c>
      <c r="Q499" s="19" t="str">
        <f t="shared" si="94"/>
        <v/>
      </c>
      <c r="R499" s="19" t="str">
        <f t="shared" si="95"/>
        <v/>
      </c>
      <c r="S499" s="19" t="str">
        <f t="shared" si="96"/>
        <v/>
      </c>
      <c r="T499" s="19" t="str">
        <f t="shared" si="97"/>
        <v/>
      </c>
      <c r="U499" s="19" t="str">
        <f t="shared" si="98"/>
        <v/>
      </c>
      <c r="V499" s="19" t="str">
        <f t="shared" si="99"/>
        <v/>
      </c>
      <c r="W499" s="19" t="str">
        <f t="shared" si="100"/>
        <v/>
      </c>
      <c r="X499" s="17"/>
      <c r="Y499" s="23"/>
      <c r="Z499" s="23"/>
      <c r="AA499" s="26"/>
      <c r="AB499" s="24" t="str">
        <f>IF(B499="","",IF(OR(J499="Owner Funding",J499="Drawings",J499="Transfer",J499="Private"),IF(E499="","OK",IF(COUNTIF('01_Setup'!$B$23:$B$32,E499)=1,"OK","Unknown property")),IF(COUNTIF('01_Setup'!$B$23:$B$32,E499)=1,"OK","Unknown property")))</f>
        <v/>
      </c>
      <c r="AC499" s="24" t="str">
        <f t="shared" si="101"/>
        <v/>
      </c>
      <c r="AD499" s="24" t="str">
        <f t="shared" si="102"/>
        <v/>
      </c>
      <c r="AE499" s="24" t="str">
        <f t="shared" si="103"/>
        <v/>
      </c>
    </row>
    <row r="500" spans="1:31">
      <c r="A500" s="20" t="str">
        <f t="shared" si="91"/>
        <v/>
      </c>
      <c r="B500" s="21"/>
      <c r="C500" s="20" t="str">
        <f>IF(B500="","",IF(AND(B500&gt;='01_Setup'!$B$7,B500&lt;='01_Setup'!$B$8),'01_Setup'!$B$6,"Outside selected year"))</f>
        <v/>
      </c>
      <c r="D500" s="20" t="str">
        <f>IF(B500="","",IF(B500&lt;'01_Setup'!$B$7,"",IF(B500&lt;=DATE('01_Setup'!$B$5,7,5),"Q1",IF(B500&lt;=DATE('01_Setup'!$B$5,10,5),"Q2",IF(B500&lt;=DATE('01_Setup'!$B$5+1,1,5),"Q3",IF(B500&lt;='01_Setup'!$B$8,"Q4",""))))))</f>
        <v/>
      </c>
      <c r="E500" s="22"/>
      <c r="F500" s="25"/>
      <c r="G500" s="25"/>
      <c r="H500" s="22"/>
      <c r="I500" s="22"/>
      <c r="J500" s="22"/>
      <c r="K500" s="22"/>
      <c r="L500" s="22"/>
      <c r="M500" s="17"/>
      <c r="N500" s="18"/>
      <c r="O500" s="19" t="str">
        <f t="shared" si="92"/>
        <v/>
      </c>
      <c r="P500" s="19" t="str">
        <f t="shared" si="93"/>
        <v/>
      </c>
      <c r="Q500" s="19" t="str">
        <f t="shared" si="94"/>
        <v/>
      </c>
      <c r="R500" s="19" t="str">
        <f t="shared" si="95"/>
        <v/>
      </c>
      <c r="S500" s="19" t="str">
        <f t="shared" si="96"/>
        <v/>
      </c>
      <c r="T500" s="19" t="str">
        <f t="shared" si="97"/>
        <v/>
      </c>
      <c r="U500" s="19" t="str">
        <f t="shared" si="98"/>
        <v/>
      </c>
      <c r="V500" s="19" t="str">
        <f t="shared" si="99"/>
        <v/>
      </c>
      <c r="W500" s="19" t="str">
        <f t="shared" si="100"/>
        <v/>
      </c>
      <c r="X500" s="17"/>
      <c r="Y500" s="23"/>
      <c r="Z500" s="23"/>
      <c r="AA500" s="26"/>
      <c r="AB500" s="24" t="str">
        <f>IF(B500="","",IF(OR(J500="Owner Funding",J500="Drawings",J500="Transfer",J500="Private"),IF(E500="","OK",IF(COUNTIF('01_Setup'!$B$23:$B$32,E500)=1,"OK","Unknown property")),IF(COUNTIF('01_Setup'!$B$23:$B$32,E500)=1,"OK","Unknown property")))</f>
        <v/>
      </c>
      <c r="AC500" s="24" t="str">
        <f t="shared" si="101"/>
        <v/>
      </c>
      <c r="AD500" s="24" t="str">
        <f t="shared" si="102"/>
        <v/>
      </c>
      <c r="AE500" s="24" t="str">
        <f t="shared" si="103"/>
        <v/>
      </c>
    </row>
    <row r="501" spans="1:31">
      <c r="A501" s="20" t="str">
        <f t="shared" si="91"/>
        <v/>
      </c>
      <c r="B501" s="21"/>
      <c r="C501" s="20" t="str">
        <f>IF(B501="","",IF(AND(B501&gt;='01_Setup'!$B$7,B501&lt;='01_Setup'!$B$8),'01_Setup'!$B$6,"Outside selected year"))</f>
        <v/>
      </c>
      <c r="D501" s="20" t="str">
        <f>IF(B501="","",IF(B501&lt;'01_Setup'!$B$7,"",IF(B501&lt;=DATE('01_Setup'!$B$5,7,5),"Q1",IF(B501&lt;=DATE('01_Setup'!$B$5,10,5),"Q2",IF(B501&lt;=DATE('01_Setup'!$B$5+1,1,5),"Q3",IF(B501&lt;='01_Setup'!$B$8,"Q4",""))))))</f>
        <v/>
      </c>
      <c r="E501" s="22"/>
      <c r="F501" s="25"/>
      <c r="G501" s="25"/>
      <c r="H501" s="22"/>
      <c r="I501" s="22"/>
      <c r="J501" s="22"/>
      <c r="K501" s="22"/>
      <c r="L501" s="22"/>
      <c r="M501" s="17"/>
      <c r="N501" s="18"/>
      <c r="O501" s="19" t="str">
        <f t="shared" si="92"/>
        <v/>
      </c>
      <c r="P501" s="19" t="str">
        <f t="shared" si="93"/>
        <v/>
      </c>
      <c r="Q501" s="19" t="str">
        <f t="shared" si="94"/>
        <v/>
      </c>
      <c r="R501" s="19" t="str">
        <f t="shared" si="95"/>
        <v/>
      </c>
      <c r="S501" s="19" t="str">
        <f t="shared" si="96"/>
        <v/>
      </c>
      <c r="T501" s="19" t="str">
        <f t="shared" si="97"/>
        <v/>
      </c>
      <c r="U501" s="19" t="str">
        <f t="shared" si="98"/>
        <v/>
      </c>
      <c r="V501" s="19" t="str">
        <f t="shared" si="99"/>
        <v/>
      </c>
      <c r="W501" s="19" t="str">
        <f t="shared" si="100"/>
        <v/>
      </c>
      <c r="X501" s="17"/>
      <c r="Y501" s="23"/>
      <c r="Z501" s="23"/>
      <c r="AA501" s="26"/>
      <c r="AB501" s="24" t="str">
        <f>IF(B501="","",IF(OR(J501="Owner Funding",J501="Drawings",J501="Transfer",J501="Private"),IF(E501="","OK",IF(COUNTIF('01_Setup'!$B$23:$B$32,E501)=1,"OK","Unknown property")),IF(COUNTIF('01_Setup'!$B$23:$B$32,E501)=1,"OK","Unknown property")))</f>
        <v/>
      </c>
      <c r="AC501" s="24" t="str">
        <f t="shared" si="101"/>
        <v/>
      </c>
      <c r="AD501" s="24" t="str">
        <f t="shared" si="102"/>
        <v/>
      </c>
      <c r="AE501" s="24" t="str">
        <f t="shared" si="103"/>
        <v/>
      </c>
    </row>
    <row r="502" spans="1:31">
      <c r="A502" s="20" t="str">
        <f t="shared" si="91"/>
        <v/>
      </c>
      <c r="B502" s="21"/>
      <c r="C502" s="20" t="str">
        <f>IF(B502="","",IF(AND(B502&gt;='01_Setup'!$B$7,B502&lt;='01_Setup'!$B$8),'01_Setup'!$B$6,"Outside selected year"))</f>
        <v/>
      </c>
      <c r="D502" s="20" t="str">
        <f>IF(B502="","",IF(B502&lt;'01_Setup'!$B$7,"",IF(B502&lt;=DATE('01_Setup'!$B$5,7,5),"Q1",IF(B502&lt;=DATE('01_Setup'!$B$5,10,5),"Q2",IF(B502&lt;=DATE('01_Setup'!$B$5+1,1,5),"Q3",IF(B502&lt;='01_Setup'!$B$8,"Q4",""))))))</f>
        <v/>
      </c>
      <c r="E502" s="22"/>
      <c r="F502" s="25"/>
      <c r="G502" s="25"/>
      <c r="H502" s="22"/>
      <c r="I502" s="22"/>
      <c r="J502" s="22"/>
      <c r="K502" s="22"/>
      <c r="L502" s="22"/>
      <c r="M502" s="17"/>
      <c r="N502" s="18"/>
      <c r="O502" s="19" t="str">
        <f t="shared" si="92"/>
        <v/>
      </c>
      <c r="P502" s="19" t="str">
        <f t="shared" si="93"/>
        <v/>
      </c>
      <c r="Q502" s="19" t="str">
        <f t="shared" si="94"/>
        <v/>
      </c>
      <c r="R502" s="19" t="str">
        <f t="shared" si="95"/>
        <v/>
      </c>
      <c r="S502" s="19" t="str">
        <f t="shared" si="96"/>
        <v/>
      </c>
      <c r="T502" s="19" t="str">
        <f t="shared" si="97"/>
        <v/>
      </c>
      <c r="U502" s="19" t="str">
        <f t="shared" si="98"/>
        <v/>
      </c>
      <c r="V502" s="19" t="str">
        <f t="shared" si="99"/>
        <v/>
      </c>
      <c r="W502" s="19" t="str">
        <f t="shared" si="100"/>
        <v/>
      </c>
      <c r="X502" s="17"/>
      <c r="Y502" s="23"/>
      <c r="Z502" s="23"/>
      <c r="AA502" s="26"/>
      <c r="AB502" s="24" t="str">
        <f>IF(B502="","",IF(OR(J502="Owner Funding",J502="Drawings",J502="Transfer",J502="Private"),IF(E502="","OK",IF(COUNTIF('01_Setup'!$B$23:$B$32,E502)=1,"OK","Unknown property")),IF(COUNTIF('01_Setup'!$B$23:$B$32,E502)=1,"OK","Unknown property")))</f>
        <v/>
      </c>
      <c r="AC502" s="24" t="str">
        <f t="shared" si="101"/>
        <v/>
      </c>
      <c r="AD502" s="24" t="str">
        <f t="shared" si="102"/>
        <v/>
      </c>
      <c r="AE502" s="24" t="str">
        <f t="shared" si="103"/>
        <v/>
      </c>
    </row>
    <row r="503" spans="1:31">
      <c r="A503" s="20" t="str">
        <f t="shared" si="91"/>
        <v/>
      </c>
      <c r="B503" s="21"/>
      <c r="C503" s="20" t="str">
        <f>IF(B503="","",IF(AND(B503&gt;='01_Setup'!$B$7,B503&lt;='01_Setup'!$B$8),'01_Setup'!$B$6,"Outside selected year"))</f>
        <v/>
      </c>
      <c r="D503" s="20" t="str">
        <f>IF(B503="","",IF(B503&lt;'01_Setup'!$B$7,"",IF(B503&lt;=DATE('01_Setup'!$B$5,7,5),"Q1",IF(B503&lt;=DATE('01_Setup'!$B$5,10,5),"Q2",IF(B503&lt;=DATE('01_Setup'!$B$5+1,1,5),"Q3",IF(B503&lt;='01_Setup'!$B$8,"Q4",""))))))</f>
        <v/>
      </c>
      <c r="E503" s="22"/>
      <c r="F503" s="25"/>
      <c r="G503" s="25"/>
      <c r="H503" s="22"/>
      <c r="I503" s="22"/>
      <c r="J503" s="22"/>
      <c r="K503" s="22"/>
      <c r="L503" s="22"/>
      <c r="M503" s="17"/>
      <c r="N503" s="18"/>
      <c r="O503" s="19" t="str">
        <f t="shared" si="92"/>
        <v/>
      </c>
      <c r="P503" s="19" t="str">
        <f t="shared" si="93"/>
        <v/>
      </c>
      <c r="Q503" s="19" t="str">
        <f t="shared" si="94"/>
        <v/>
      </c>
      <c r="R503" s="19" t="str">
        <f t="shared" si="95"/>
        <v/>
      </c>
      <c r="S503" s="19" t="str">
        <f t="shared" si="96"/>
        <v/>
      </c>
      <c r="T503" s="19" t="str">
        <f t="shared" si="97"/>
        <v/>
      </c>
      <c r="U503" s="19" t="str">
        <f t="shared" si="98"/>
        <v/>
      </c>
      <c r="V503" s="19" t="str">
        <f t="shared" si="99"/>
        <v/>
      </c>
      <c r="W503" s="19" t="str">
        <f t="shared" si="100"/>
        <v/>
      </c>
      <c r="X503" s="17"/>
      <c r="Y503" s="23"/>
      <c r="Z503" s="23"/>
      <c r="AA503" s="26"/>
      <c r="AB503" s="24" t="str">
        <f>IF(B503="","",IF(OR(J503="Owner Funding",J503="Drawings",J503="Transfer",J503="Private"),IF(E503="","OK",IF(COUNTIF('01_Setup'!$B$23:$B$32,E503)=1,"OK","Unknown property")),IF(COUNTIF('01_Setup'!$B$23:$B$32,E503)=1,"OK","Unknown property")))</f>
        <v/>
      </c>
      <c r="AC503" s="24" t="str">
        <f t="shared" si="101"/>
        <v/>
      </c>
      <c r="AD503" s="24" t="str">
        <f t="shared" si="102"/>
        <v/>
      </c>
      <c r="AE503" s="24" t="str">
        <f t="shared" si="103"/>
        <v/>
      </c>
    </row>
    <row r="504" spans="1:31">
      <c r="A504" s="20" t="str">
        <f t="shared" si="91"/>
        <v/>
      </c>
      <c r="B504" s="21"/>
      <c r="C504" s="20" t="str">
        <f>IF(B504="","",IF(AND(B504&gt;='01_Setup'!$B$7,B504&lt;='01_Setup'!$B$8),'01_Setup'!$B$6,"Outside selected year"))</f>
        <v/>
      </c>
      <c r="D504" s="20" t="str">
        <f>IF(B504="","",IF(B504&lt;'01_Setup'!$B$7,"",IF(B504&lt;=DATE('01_Setup'!$B$5,7,5),"Q1",IF(B504&lt;=DATE('01_Setup'!$B$5,10,5),"Q2",IF(B504&lt;=DATE('01_Setup'!$B$5+1,1,5),"Q3",IF(B504&lt;='01_Setup'!$B$8,"Q4",""))))))</f>
        <v/>
      </c>
      <c r="E504" s="22"/>
      <c r="F504" s="25"/>
      <c r="G504" s="25"/>
      <c r="H504" s="22"/>
      <c r="I504" s="22"/>
      <c r="J504" s="22"/>
      <c r="K504" s="22"/>
      <c r="L504" s="22"/>
      <c r="M504" s="17"/>
      <c r="N504" s="18"/>
      <c r="O504" s="19" t="str">
        <f t="shared" si="92"/>
        <v/>
      </c>
      <c r="P504" s="19" t="str">
        <f t="shared" si="93"/>
        <v/>
      </c>
      <c r="Q504" s="19" t="str">
        <f t="shared" si="94"/>
        <v/>
      </c>
      <c r="R504" s="19" t="str">
        <f t="shared" si="95"/>
        <v/>
      </c>
      <c r="S504" s="19" t="str">
        <f t="shared" si="96"/>
        <v/>
      </c>
      <c r="T504" s="19" t="str">
        <f t="shared" si="97"/>
        <v/>
      </c>
      <c r="U504" s="19" t="str">
        <f t="shared" si="98"/>
        <v/>
      </c>
      <c r="V504" s="19" t="str">
        <f t="shared" si="99"/>
        <v/>
      </c>
      <c r="W504" s="19" t="str">
        <f t="shared" si="100"/>
        <v/>
      </c>
      <c r="X504" s="17"/>
      <c r="Y504" s="23"/>
      <c r="Z504" s="23"/>
      <c r="AA504" s="26"/>
      <c r="AB504" s="24" t="str">
        <f>IF(B504="","",IF(OR(J504="Owner Funding",J504="Drawings",J504="Transfer",J504="Private"),IF(E504="","OK",IF(COUNTIF('01_Setup'!$B$23:$B$32,E504)=1,"OK","Unknown property")),IF(COUNTIF('01_Setup'!$B$23:$B$32,E504)=1,"OK","Unknown property")))</f>
        <v/>
      </c>
      <c r="AC504" s="24" t="str">
        <f t="shared" si="101"/>
        <v/>
      </c>
      <c r="AD504" s="24" t="str">
        <f t="shared" si="102"/>
        <v/>
      </c>
      <c r="AE504" s="24" t="str">
        <f t="shared" si="103"/>
        <v/>
      </c>
    </row>
    <row r="505" spans="1:31">
      <c r="A505" s="20" t="str">
        <f t="shared" si="91"/>
        <v/>
      </c>
      <c r="B505" s="21"/>
      <c r="C505" s="20" t="str">
        <f>IF(B505="","",IF(AND(B505&gt;='01_Setup'!$B$7,B505&lt;='01_Setup'!$B$8),'01_Setup'!$B$6,"Outside selected year"))</f>
        <v/>
      </c>
      <c r="D505" s="20" t="str">
        <f>IF(B505="","",IF(B505&lt;'01_Setup'!$B$7,"",IF(B505&lt;=DATE('01_Setup'!$B$5,7,5),"Q1",IF(B505&lt;=DATE('01_Setup'!$B$5,10,5),"Q2",IF(B505&lt;=DATE('01_Setup'!$B$5+1,1,5),"Q3",IF(B505&lt;='01_Setup'!$B$8,"Q4",""))))))</f>
        <v/>
      </c>
      <c r="E505" s="22"/>
      <c r="F505" s="25"/>
      <c r="G505" s="25"/>
      <c r="H505" s="22"/>
      <c r="I505" s="22"/>
      <c r="J505" s="22"/>
      <c r="K505" s="22"/>
      <c r="L505" s="22"/>
      <c r="M505" s="17"/>
      <c r="N505" s="18"/>
      <c r="O505" s="19" t="str">
        <f t="shared" si="92"/>
        <v/>
      </c>
      <c r="P505" s="19" t="str">
        <f t="shared" si="93"/>
        <v/>
      </c>
      <c r="Q505" s="19" t="str">
        <f t="shared" si="94"/>
        <v/>
      </c>
      <c r="R505" s="19" t="str">
        <f t="shared" si="95"/>
        <v/>
      </c>
      <c r="S505" s="19" t="str">
        <f t="shared" si="96"/>
        <v/>
      </c>
      <c r="T505" s="19" t="str">
        <f t="shared" si="97"/>
        <v/>
      </c>
      <c r="U505" s="19" t="str">
        <f t="shared" si="98"/>
        <v/>
      </c>
      <c r="V505" s="19" t="str">
        <f t="shared" si="99"/>
        <v/>
      </c>
      <c r="W505" s="19" t="str">
        <f t="shared" si="100"/>
        <v/>
      </c>
      <c r="X505" s="17"/>
      <c r="Y505" s="23"/>
      <c r="Z505" s="23"/>
      <c r="AA505" s="26"/>
      <c r="AB505" s="24" t="str">
        <f>IF(B505="","",IF(OR(J505="Owner Funding",J505="Drawings",J505="Transfer",J505="Private"),IF(E505="","OK",IF(COUNTIF('01_Setup'!$B$23:$B$32,E505)=1,"OK","Unknown property")),IF(COUNTIF('01_Setup'!$B$23:$B$32,E505)=1,"OK","Unknown property")))</f>
        <v/>
      </c>
      <c r="AC505" s="24" t="str">
        <f t="shared" si="101"/>
        <v/>
      </c>
      <c r="AD505" s="24" t="str">
        <f t="shared" si="102"/>
        <v/>
      </c>
      <c r="AE505" s="24" t="str">
        <f t="shared" si="103"/>
        <v/>
      </c>
    </row>
    <row r="506" spans="1:31">
      <c r="A506" s="20" t="str">
        <f t="shared" si="91"/>
        <v/>
      </c>
      <c r="B506" s="21"/>
      <c r="C506" s="20" t="str">
        <f>IF(B506="","",IF(AND(B506&gt;='01_Setup'!$B$7,B506&lt;='01_Setup'!$B$8),'01_Setup'!$B$6,"Outside selected year"))</f>
        <v/>
      </c>
      <c r="D506" s="20" t="str">
        <f>IF(B506="","",IF(B506&lt;'01_Setup'!$B$7,"",IF(B506&lt;=DATE('01_Setup'!$B$5,7,5),"Q1",IF(B506&lt;=DATE('01_Setup'!$B$5,10,5),"Q2",IF(B506&lt;=DATE('01_Setup'!$B$5+1,1,5),"Q3",IF(B506&lt;='01_Setup'!$B$8,"Q4",""))))))</f>
        <v/>
      </c>
      <c r="E506" s="22"/>
      <c r="F506" s="25"/>
      <c r="G506" s="25"/>
      <c r="H506" s="22"/>
      <c r="I506" s="22"/>
      <c r="J506" s="22"/>
      <c r="K506" s="22"/>
      <c r="L506" s="22"/>
      <c r="M506" s="17"/>
      <c r="N506" s="18"/>
      <c r="O506" s="19" t="str">
        <f t="shared" si="92"/>
        <v/>
      </c>
      <c r="P506" s="19" t="str">
        <f t="shared" si="93"/>
        <v/>
      </c>
      <c r="Q506" s="19" t="str">
        <f t="shared" si="94"/>
        <v/>
      </c>
      <c r="R506" s="19" t="str">
        <f t="shared" si="95"/>
        <v/>
      </c>
      <c r="S506" s="19" t="str">
        <f t="shared" si="96"/>
        <v/>
      </c>
      <c r="T506" s="19" t="str">
        <f t="shared" si="97"/>
        <v/>
      </c>
      <c r="U506" s="19" t="str">
        <f t="shared" si="98"/>
        <v/>
      </c>
      <c r="V506" s="19" t="str">
        <f t="shared" si="99"/>
        <v/>
      </c>
      <c r="W506" s="19" t="str">
        <f t="shared" si="100"/>
        <v/>
      </c>
      <c r="X506" s="17"/>
      <c r="Y506" s="23"/>
      <c r="Z506" s="23"/>
      <c r="AA506" s="26"/>
      <c r="AB506" s="24" t="str">
        <f>IF(B506="","",IF(OR(J506="Owner Funding",J506="Drawings",J506="Transfer",J506="Private"),IF(E506="","OK",IF(COUNTIF('01_Setup'!$B$23:$B$32,E506)=1,"OK","Unknown property")),IF(COUNTIF('01_Setup'!$B$23:$B$32,E506)=1,"OK","Unknown property")))</f>
        <v/>
      </c>
      <c r="AC506" s="24" t="str">
        <f t="shared" si="101"/>
        <v/>
      </c>
      <c r="AD506" s="24" t="str">
        <f t="shared" si="102"/>
        <v/>
      </c>
      <c r="AE506" s="24" t="str">
        <f t="shared" si="103"/>
        <v/>
      </c>
    </row>
    <row r="507" spans="1:31">
      <c r="A507" s="20" t="str">
        <f t="shared" si="91"/>
        <v/>
      </c>
      <c r="B507" s="21"/>
      <c r="C507" s="20" t="str">
        <f>IF(B507="","",IF(AND(B507&gt;='01_Setup'!$B$7,B507&lt;='01_Setup'!$B$8),'01_Setup'!$B$6,"Outside selected year"))</f>
        <v/>
      </c>
      <c r="D507" s="20" t="str">
        <f>IF(B507="","",IF(B507&lt;'01_Setup'!$B$7,"",IF(B507&lt;=DATE('01_Setup'!$B$5,7,5),"Q1",IF(B507&lt;=DATE('01_Setup'!$B$5,10,5),"Q2",IF(B507&lt;=DATE('01_Setup'!$B$5+1,1,5),"Q3",IF(B507&lt;='01_Setup'!$B$8,"Q4",""))))))</f>
        <v/>
      </c>
      <c r="E507" s="22"/>
      <c r="F507" s="25"/>
      <c r="G507" s="25"/>
      <c r="H507" s="22"/>
      <c r="I507" s="22"/>
      <c r="J507" s="22"/>
      <c r="K507" s="22"/>
      <c r="L507" s="22"/>
      <c r="M507" s="17"/>
      <c r="N507" s="18"/>
      <c r="O507" s="19" t="str">
        <f t="shared" si="92"/>
        <v/>
      </c>
      <c r="P507" s="19" t="str">
        <f t="shared" si="93"/>
        <v/>
      </c>
      <c r="Q507" s="19" t="str">
        <f t="shared" si="94"/>
        <v/>
      </c>
      <c r="R507" s="19" t="str">
        <f t="shared" si="95"/>
        <v/>
      </c>
      <c r="S507" s="19" t="str">
        <f t="shared" si="96"/>
        <v/>
      </c>
      <c r="T507" s="19" t="str">
        <f t="shared" si="97"/>
        <v/>
      </c>
      <c r="U507" s="19" t="str">
        <f t="shared" si="98"/>
        <v/>
      </c>
      <c r="V507" s="19" t="str">
        <f t="shared" si="99"/>
        <v/>
      </c>
      <c r="W507" s="19" t="str">
        <f t="shared" si="100"/>
        <v/>
      </c>
      <c r="X507" s="17"/>
      <c r="Y507" s="23"/>
      <c r="Z507" s="23"/>
      <c r="AA507" s="26"/>
      <c r="AB507" s="24" t="str">
        <f>IF(B507="","",IF(OR(J507="Owner Funding",J507="Drawings",J507="Transfer",J507="Private"),IF(E507="","OK",IF(COUNTIF('01_Setup'!$B$23:$B$32,E507)=1,"OK","Unknown property")),IF(COUNTIF('01_Setup'!$B$23:$B$32,E507)=1,"OK","Unknown property")))</f>
        <v/>
      </c>
      <c r="AC507" s="24" t="str">
        <f t="shared" si="101"/>
        <v/>
      </c>
      <c r="AD507" s="24" t="str">
        <f t="shared" si="102"/>
        <v/>
      </c>
      <c r="AE507" s="24" t="str">
        <f t="shared" si="103"/>
        <v/>
      </c>
    </row>
    <row r="508" spans="1:31">
      <c r="A508" s="20" t="str">
        <f t="shared" si="91"/>
        <v/>
      </c>
      <c r="B508" s="21"/>
      <c r="C508" s="20" t="str">
        <f>IF(B508="","",IF(AND(B508&gt;='01_Setup'!$B$7,B508&lt;='01_Setup'!$B$8),'01_Setup'!$B$6,"Outside selected year"))</f>
        <v/>
      </c>
      <c r="D508" s="20" t="str">
        <f>IF(B508="","",IF(B508&lt;'01_Setup'!$B$7,"",IF(B508&lt;=DATE('01_Setup'!$B$5,7,5),"Q1",IF(B508&lt;=DATE('01_Setup'!$B$5,10,5),"Q2",IF(B508&lt;=DATE('01_Setup'!$B$5+1,1,5),"Q3",IF(B508&lt;='01_Setup'!$B$8,"Q4",""))))))</f>
        <v/>
      </c>
      <c r="E508" s="22"/>
      <c r="F508" s="25"/>
      <c r="G508" s="25"/>
      <c r="H508" s="22"/>
      <c r="I508" s="22"/>
      <c r="J508" s="22"/>
      <c r="K508" s="22"/>
      <c r="L508" s="22"/>
      <c r="M508" s="17"/>
      <c r="N508" s="18"/>
      <c r="O508" s="19" t="str">
        <f t="shared" si="92"/>
        <v/>
      </c>
      <c r="P508" s="19" t="str">
        <f t="shared" si="93"/>
        <v/>
      </c>
      <c r="Q508" s="19" t="str">
        <f t="shared" si="94"/>
        <v/>
      </c>
      <c r="R508" s="19" t="str">
        <f t="shared" si="95"/>
        <v/>
      </c>
      <c r="S508" s="19" t="str">
        <f t="shared" si="96"/>
        <v/>
      </c>
      <c r="T508" s="19" t="str">
        <f t="shared" si="97"/>
        <v/>
      </c>
      <c r="U508" s="19" t="str">
        <f t="shared" si="98"/>
        <v/>
      </c>
      <c r="V508" s="19" t="str">
        <f t="shared" si="99"/>
        <v/>
      </c>
      <c r="W508" s="19" t="str">
        <f t="shared" si="100"/>
        <v/>
      </c>
      <c r="X508" s="17"/>
      <c r="Y508" s="23"/>
      <c r="Z508" s="23"/>
      <c r="AA508" s="26"/>
      <c r="AB508" s="24" t="str">
        <f>IF(B508="","",IF(OR(J508="Owner Funding",J508="Drawings",J508="Transfer",J508="Private"),IF(E508="","OK",IF(COUNTIF('01_Setup'!$B$23:$B$32,E508)=1,"OK","Unknown property")),IF(COUNTIF('01_Setup'!$B$23:$B$32,E508)=1,"OK","Unknown property")))</f>
        <v/>
      </c>
      <c r="AC508" s="24" t="str">
        <f t="shared" si="101"/>
        <v/>
      </c>
      <c r="AD508" s="24" t="str">
        <f t="shared" si="102"/>
        <v/>
      </c>
      <c r="AE508" s="24" t="str">
        <f t="shared" si="103"/>
        <v/>
      </c>
    </row>
    <row r="509" spans="1:31">
      <c r="A509" s="20" t="str">
        <f t="shared" si="91"/>
        <v/>
      </c>
      <c r="B509" s="21"/>
      <c r="C509" s="20" t="str">
        <f>IF(B509="","",IF(AND(B509&gt;='01_Setup'!$B$7,B509&lt;='01_Setup'!$B$8),'01_Setup'!$B$6,"Outside selected year"))</f>
        <v/>
      </c>
      <c r="D509" s="20" t="str">
        <f>IF(B509="","",IF(B509&lt;'01_Setup'!$B$7,"",IF(B509&lt;=DATE('01_Setup'!$B$5,7,5),"Q1",IF(B509&lt;=DATE('01_Setup'!$B$5,10,5),"Q2",IF(B509&lt;=DATE('01_Setup'!$B$5+1,1,5),"Q3",IF(B509&lt;='01_Setup'!$B$8,"Q4",""))))))</f>
        <v/>
      </c>
      <c r="E509" s="22"/>
      <c r="F509" s="25"/>
      <c r="G509" s="25"/>
      <c r="H509" s="22"/>
      <c r="I509" s="22"/>
      <c r="J509" s="22"/>
      <c r="K509" s="22"/>
      <c r="L509" s="22"/>
      <c r="M509" s="17"/>
      <c r="N509" s="18"/>
      <c r="O509" s="19" t="str">
        <f t="shared" si="92"/>
        <v/>
      </c>
      <c r="P509" s="19" t="str">
        <f t="shared" si="93"/>
        <v/>
      </c>
      <c r="Q509" s="19" t="str">
        <f t="shared" si="94"/>
        <v/>
      </c>
      <c r="R509" s="19" t="str">
        <f t="shared" si="95"/>
        <v/>
      </c>
      <c r="S509" s="19" t="str">
        <f t="shared" si="96"/>
        <v/>
      </c>
      <c r="T509" s="19" t="str">
        <f t="shared" si="97"/>
        <v/>
      </c>
      <c r="U509" s="19" t="str">
        <f t="shared" si="98"/>
        <v/>
      </c>
      <c r="V509" s="19" t="str">
        <f t="shared" si="99"/>
        <v/>
      </c>
      <c r="W509" s="19" t="str">
        <f t="shared" si="100"/>
        <v/>
      </c>
      <c r="X509" s="17"/>
      <c r="Y509" s="23"/>
      <c r="Z509" s="23"/>
      <c r="AA509" s="26"/>
      <c r="AB509" s="24" t="str">
        <f>IF(B509="","",IF(OR(J509="Owner Funding",J509="Drawings",J509="Transfer",J509="Private"),IF(E509="","OK",IF(COUNTIF('01_Setup'!$B$23:$B$32,E509)=1,"OK","Unknown property")),IF(COUNTIF('01_Setup'!$B$23:$B$32,E509)=1,"OK","Unknown property")))</f>
        <v/>
      </c>
      <c r="AC509" s="24" t="str">
        <f t="shared" si="101"/>
        <v/>
      </c>
      <c r="AD509" s="24" t="str">
        <f t="shared" si="102"/>
        <v/>
      </c>
      <c r="AE509" s="24" t="str">
        <f t="shared" si="103"/>
        <v/>
      </c>
    </row>
    <row r="510" spans="1:31">
      <c r="A510" s="20" t="str">
        <f t="shared" si="91"/>
        <v/>
      </c>
      <c r="B510" s="21"/>
      <c r="C510" s="20" t="str">
        <f>IF(B510="","",IF(AND(B510&gt;='01_Setup'!$B$7,B510&lt;='01_Setup'!$B$8),'01_Setup'!$B$6,"Outside selected year"))</f>
        <v/>
      </c>
      <c r="D510" s="20" t="str">
        <f>IF(B510="","",IF(B510&lt;'01_Setup'!$B$7,"",IF(B510&lt;=DATE('01_Setup'!$B$5,7,5),"Q1",IF(B510&lt;=DATE('01_Setup'!$B$5,10,5),"Q2",IF(B510&lt;=DATE('01_Setup'!$B$5+1,1,5),"Q3",IF(B510&lt;='01_Setup'!$B$8,"Q4",""))))))</f>
        <v/>
      </c>
      <c r="E510" s="22"/>
      <c r="F510" s="25"/>
      <c r="G510" s="25"/>
      <c r="H510" s="22"/>
      <c r="I510" s="22"/>
      <c r="J510" s="22"/>
      <c r="K510" s="22"/>
      <c r="L510" s="22"/>
      <c r="M510" s="17"/>
      <c r="N510" s="18"/>
      <c r="O510" s="19" t="str">
        <f t="shared" si="92"/>
        <v/>
      </c>
      <c r="P510" s="19" t="str">
        <f t="shared" si="93"/>
        <v/>
      </c>
      <c r="Q510" s="19" t="str">
        <f t="shared" si="94"/>
        <v/>
      </c>
      <c r="R510" s="19" t="str">
        <f t="shared" si="95"/>
        <v/>
      </c>
      <c r="S510" s="19" t="str">
        <f t="shared" si="96"/>
        <v/>
      </c>
      <c r="T510" s="19" t="str">
        <f t="shared" si="97"/>
        <v/>
      </c>
      <c r="U510" s="19" t="str">
        <f t="shared" si="98"/>
        <v/>
      </c>
      <c r="V510" s="19" t="str">
        <f t="shared" si="99"/>
        <v/>
      </c>
      <c r="W510" s="19" t="str">
        <f t="shared" si="100"/>
        <v/>
      </c>
      <c r="X510" s="17"/>
      <c r="Y510" s="23"/>
      <c r="Z510" s="23"/>
      <c r="AA510" s="26"/>
      <c r="AB510" s="24" t="str">
        <f>IF(B510="","",IF(OR(J510="Owner Funding",J510="Drawings",J510="Transfer",J510="Private"),IF(E510="","OK",IF(COUNTIF('01_Setup'!$B$23:$B$32,E510)=1,"OK","Unknown property")),IF(COUNTIF('01_Setup'!$B$23:$B$32,E510)=1,"OK","Unknown property")))</f>
        <v/>
      </c>
      <c r="AC510" s="24" t="str">
        <f t="shared" si="101"/>
        <v/>
      </c>
      <c r="AD510" s="24" t="str">
        <f t="shared" si="102"/>
        <v/>
      </c>
      <c r="AE510" s="24" t="str">
        <f t="shared" si="103"/>
        <v/>
      </c>
    </row>
    <row r="511" spans="1:31">
      <c r="A511" s="20" t="str">
        <f t="shared" si="91"/>
        <v/>
      </c>
      <c r="B511" s="21"/>
      <c r="C511" s="20" t="str">
        <f>IF(B511="","",IF(AND(B511&gt;='01_Setup'!$B$7,B511&lt;='01_Setup'!$B$8),'01_Setup'!$B$6,"Outside selected year"))</f>
        <v/>
      </c>
      <c r="D511" s="20" t="str">
        <f>IF(B511="","",IF(B511&lt;'01_Setup'!$B$7,"",IF(B511&lt;=DATE('01_Setup'!$B$5,7,5),"Q1",IF(B511&lt;=DATE('01_Setup'!$B$5,10,5),"Q2",IF(B511&lt;=DATE('01_Setup'!$B$5+1,1,5),"Q3",IF(B511&lt;='01_Setup'!$B$8,"Q4",""))))))</f>
        <v/>
      </c>
      <c r="E511" s="22"/>
      <c r="F511" s="25"/>
      <c r="G511" s="25"/>
      <c r="H511" s="22"/>
      <c r="I511" s="22"/>
      <c r="J511" s="22"/>
      <c r="K511" s="22"/>
      <c r="L511" s="22"/>
      <c r="M511" s="17"/>
      <c r="N511" s="18"/>
      <c r="O511" s="19" t="str">
        <f t="shared" si="92"/>
        <v/>
      </c>
      <c r="P511" s="19" t="str">
        <f t="shared" si="93"/>
        <v/>
      </c>
      <c r="Q511" s="19" t="str">
        <f t="shared" si="94"/>
        <v/>
      </c>
      <c r="R511" s="19" t="str">
        <f t="shared" si="95"/>
        <v/>
      </c>
      <c r="S511" s="19" t="str">
        <f t="shared" si="96"/>
        <v/>
      </c>
      <c r="T511" s="19" t="str">
        <f t="shared" si="97"/>
        <v/>
      </c>
      <c r="U511" s="19" t="str">
        <f t="shared" si="98"/>
        <v/>
      </c>
      <c r="V511" s="19" t="str">
        <f t="shared" si="99"/>
        <v/>
      </c>
      <c r="W511" s="19" t="str">
        <f t="shared" si="100"/>
        <v/>
      </c>
      <c r="X511" s="17"/>
      <c r="Y511" s="23"/>
      <c r="Z511" s="23"/>
      <c r="AA511" s="26"/>
      <c r="AB511" s="24" t="str">
        <f>IF(B511="","",IF(OR(J511="Owner Funding",J511="Drawings",J511="Transfer",J511="Private"),IF(E511="","OK",IF(COUNTIF('01_Setup'!$B$23:$B$32,E511)=1,"OK","Unknown property")),IF(COUNTIF('01_Setup'!$B$23:$B$32,E511)=1,"OK","Unknown property")))</f>
        <v/>
      </c>
      <c r="AC511" s="24" t="str">
        <f t="shared" si="101"/>
        <v/>
      </c>
      <c r="AD511" s="24" t="str">
        <f t="shared" si="102"/>
        <v/>
      </c>
      <c r="AE511" s="24" t="str">
        <f t="shared" si="103"/>
        <v/>
      </c>
    </row>
    <row r="512" spans="1:31">
      <c r="A512" s="20" t="str">
        <f t="shared" si="91"/>
        <v/>
      </c>
      <c r="B512" s="21"/>
      <c r="C512" s="20" t="str">
        <f>IF(B512="","",IF(AND(B512&gt;='01_Setup'!$B$7,B512&lt;='01_Setup'!$B$8),'01_Setup'!$B$6,"Outside selected year"))</f>
        <v/>
      </c>
      <c r="D512" s="20" t="str">
        <f>IF(B512="","",IF(B512&lt;'01_Setup'!$B$7,"",IF(B512&lt;=DATE('01_Setup'!$B$5,7,5),"Q1",IF(B512&lt;=DATE('01_Setup'!$B$5,10,5),"Q2",IF(B512&lt;=DATE('01_Setup'!$B$5+1,1,5),"Q3",IF(B512&lt;='01_Setup'!$B$8,"Q4",""))))))</f>
        <v/>
      </c>
      <c r="E512" s="22"/>
      <c r="F512" s="25"/>
      <c r="G512" s="25"/>
      <c r="H512" s="22"/>
      <c r="I512" s="22"/>
      <c r="J512" s="22"/>
      <c r="K512" s="22"/>
      <c r="L512" s="22"/>
      <c r="M512" s="17"/>
      <c r="N512" s="18"/>
      <c r="O512" s="19" t="str">
        <f t="shared" si="92"/>
        <v/>
      </c>
      <c r="P512" s="19" t="str">
        <f t="shared" si="93"/>
        <v/>
      </c>
      <c r="Q512" s="19" t="str">
        <f t="shared" si="94"/>
        <v/>
      </c>
      <c r="R512" s="19" t="str">
        <f t="shared" si="95"/>
        <v/>
      </c>
      <c r="S512" s="19" t="str">
        <f t="shared" si="96"/>
        <v/>
      </c>
      <c r="T512" s="19" t="str">
        <f t="shared" si="97"/>
        <v/>
      </c>
      <c r="U512" s="19" t="str">
        <f t="shared" si="98"/>
        <v/>
      </c>
      <c r="V512" s="19" t="str">
        <f t="shared" si="99"/>
        <v/>
      </c>
      <c r="W512" s="19" t="str">
        <f t="shared" si="100"/>
        <v/>
      </c>
      <c r="X512" s="17"/>
      <c r="Y512" s="23"/>
      <c r="Z512" s="23"/>
      <c r="AA512" s="26"/>
      <c r="AB512" s="24" t="str">
        <f>IF(B512="","",IF(OR(J512="Owner Funding",J512="Drawings",J512="Transfer",J512="Private"),IF(E512="","OK",IF(COUNTIF('01_Setup'!$B$23:$B$32,E512)=1,"OK","Unknown property")),IF(COUNTIF('01_Setup'!$B$23:$B$32,E512)=1,"OK","Unknown property")))</f>
        <v/>
      </c>
      <c r="AC512" s="24" t="str">
        <f t="shared" si="101"/>
        <v/>
      </c>
      <c r="AD512" s="24" t="str">
        <f t="shared" si="102"/>
        <v/>
      </c>
      <c r="AE512" s="24" t="str">
        <f t="shared" si="103"/>
        <v/>
      </c>
    </row>
    <row r="513" spans="1:31">
      <c r="A513" s="20" t="str">
        <f t="shared" si="91"/>
        <v/>
      </c>
      <c r="B513" s="21"/>
      <c r="C513" s="20" t="str">
        <f>IF(B513="","",IF(AND(B513&gt;='01_Setup'!$B$7,B513&lt;='01_Setup'!$B$8),'01_Setup'!$B$6,"Outside selected year"))</f>
        <v/>
      </c>
      <c r="D513" s="20" t="str">
        <f>IF(B513="","",IF(B513&lt;'01_Setup'!$B$7,"",IF(B513&lt;=DATE('01_Setup'!$B$5,7,5),"Q1",IF(B513&lt;=DATE('01_Setup'!$B$5,10,5),"Q2",IF(B513&lt;=DATE('01_Setup'!$B$5+1,1,5),"Q3",IF(B513&lt;='01_Setup'!$B$8,"Q4",""))))))</f>
        <v/>
      </c>
      <c r="E513" s="22"/>
      <c r="F513" s="25"/>
      <c r="G513" s="25"/>
      <c r="H513" s="22"/>
      <c r="I513" s="22"/>
      <c r="J513" s="22"/>
      <c r="K513" s="22"/>
      <c r="L513" s="22"/>
      <c r="M513" s="17"/>
      <c r="N513" s="18"/>
      <c r="O513" s="19" t="str">
        <f t="shared" si="92"/>
        <v/>
      </c>
      <c r="P513" s="19" t="str">
        <f t="shared" si="93"/>
        <v/>
      </c>
      <c r="Q513" s="19" t="str">
        <f t="shared" si="94"/>
        <v/>
      </c>
      <c r="R513" s="19" t="str">
        <f t="shared" si="95"/>
        <v/>
      </c>
      <c r="S513" s="19" t="str">
        <f t="shared" si="96"/>
        <v/>
      </c>
      <c r="T513" s="19" t="str">
        <f t="shared" si="97"/>
        <v/>
      </c>
      <c r="U513" s="19" t="str">
        <f t="shared" si="98"/>
        <v/>
      </c>
      <c r="V513" s="19" t="str">
        <f t="shared" si="99"/>
        <v/>
      </c>
      <c r="W513" s="19" t="str">
        <f t="shared" si="100"/>
        <v/>
      </c>
      <c r="X513" s="17"/>
      <c r="Y513" s="23"/>
      <c r="Z513" s="23"/>
      <c r="AA513" s="26"/>
      <c r="AB513" s="24" t="str">
        <f>IF(B513="","",IF(OR(J513="Owner Funding",J513="Drawings",J513="Transfer",J513="Private"),IF(E513="","OK",IF(COUNTIF('01_Setup'!$B$23:$B$32,E513)=1,"OK","Unknown property")),IF(COUNTIF('01_Setup'!$B$23:$B$32,E513)=1,"OK","Unknown property")))</f>
        <v/>
      </c>
      <c r="AC513" s="24" t="str">
        <f t="shared" si="101"/>
        <v/>
      </c>
      <c r="AD513" s="24" t="str">
        <f t="shared" si="102"/>
        <v/>
      </c>
      <c r="AE513" s="24" t="str">
        <f t="shared" si="103"/>
        <v/>
      </c>
    </row>
    <row r="514" spans="1:31">
      <c r="A514" s="20" t="str">
        <f t="shared" si="91"/>
        <v/>
      </c>
      <c r="B514" s="21"/>
      <c r="C514" s="20" t="str">
        <f>IF(B514="","",IF(AND(B514&gt;='01_Setup'!$B$7,B514&lt;='01_Setup'!$B$8),'01_Setup'!$B$6,"Outside selected year"))</f>
        <v/>
      </c>
      <c r="D514" s="20" t="str">
        <f>IF(B514="","",IF(B514&lt;'01_Setup'!$B$7,"",IF(B514&lt;=DATE('01_Setup'!$B$5,7,5),"Q1",IF(B514&lt;=DATE('01_Setup'!$B$5,10,5),"Q2",IF(B514&lt;=DATE('01_Setup'!$B$5+1,1,5),"Q3",IF(B514&lt;='01_Setup'!$B$8,"Q4",""))))))</f>
        <v/>
      </c>
      <c r="E514" s="22"/>
      <c r="F514" s="25"/>
      <c r="G514" s="25"/>
      <c r="H514" s="22"/>
      <c r="I514" s="22"/>
      <c r="J514" s="22"/>
      <c r="K514" s="22"/>
      <c r="L514" s="22"/>
      <c r="M514" s="17"/>
      <c r="N514" s="18"/>
      <c r="O514" s="19" t="str">
        <f t="shared" si="92"/>
        <v/>
      </c>
      <c r="P514" s="19" t="str">
        <f t="shared" si="93"/>
        <v/>
      </c>
      <c r="Q514" s="19" t="str">
        <f t="shared" si="94"/>
        <v/>
      </c>
      <c r="R514" s="19" t="str">
        <f t="shared" si="95"/>
        <v/>
      </c>
      <c r="S514" s="19" t="str">
        <f t="shared" si="96"/>
        <v/>
      </c>
      <c r="T514" s="19" t="str">
        <f t="shared" si="97"/>
        <v/>
      </c>
      <c r="U514" s="19" t="str">
        <f t="shared" si="98"/>
        <v/>
      </c>
      <c r="V514" s="19" t="str">
        <f t="shared" si="99"/>
        <v/>
      </c>
      <c r="W514" s="19" t="str">
        <f t="shared" si="100"/>
        <v/>
      </c>
      <c r="X514" s="17"/>
      <c r="Y514" s="23"/>
      <c r="Z514" s="23"/>
      <c r="AA514" s="26"/>
      <c r="AB514" s="24" t="str">
        <f>IF(B514="","",IF(OR(J514="Owner Funding",J514="Drawings",J514="Transfer",J514="Private"),IF(E514="","OK",IF(COUNTIF('01_Setup'!$B$23:$B$32,E514)=1,"OK","Unknown property")),IF(COUNTIF('01_Setup'!$B$23:$B$32,E514)=1,"OK","Unknown property")))</f>
        <v/>
      </c>
      <c r="AC514" s="24" t="str">
        <f t="shared" si="101"/>
        <v/>
      </c>
      <c r="AD514" s="24" t="str">
        <f t="shared" si="102"/>
        <v/>
      </c>
      <c r="AE514" s="24" t="str">
        <f t="shared" si="103"/>
        <v/>
      </c>
    </row>
    <row r="515" spans="1:31">
      <c r="A515" s="20" t="str">
        <f t="shared" si="91"/>
        <v/>
      </c>
      <c r="B515" s="21"/>
      <c r="C515" s="20" t="str">
        <f>IF(B515="","",IF(AND(B515&gt;='01_Setup'!$B$7,B515&lt;='01_Setup'!$B$8),'01_Setup'!$B$6,"Outside selected year"))</f>
        <v/>
      </c>
      <c r="D515" s="20" t="str">
        <f>IF(B515="","",IF(B515&lt;'01_Setup'!$B$7,"",IF(B515&lt;=DATE('01_Setup'!$B$5,7,5),"Q1",IF(B515&lt;=DATE('01_Setup'!$B$5,10,5),"Q2",IF(B515&lt;=DATE('01_Setup'!$B$5+1,1,5),"Q3",IF(B515&lt;='01_Setup'!$B$8,"Q4",""))))))</f>
        <v/>
      </c>
      <c r="E515" s="22"/>
      <c r="F515" s="25"/>
      <c r="G515" s="25"/>
      <c r="H515" s="22"/>
      <c r="I515" s="22"/>
      <c r="J515" s="22"/>
      <c r="K515" s="22"/>
      <c r="L515" s="22"/>
      <c r="M515" s="17"/>
      <c r="N515" s="18"/>
      <c r="O515" s="19" t="str">
        <f t="shared" si="92"/>
        <v/>
      </c>
      <c r="P515" s="19" t="str">
        <f t="shared" si="93"/>
        <v/>
      </c>
      <c r="Q515" s="19" t="str">
        <f t="shared" si="94"/>
        <v/>
      </c>
      <c r="R515" s="19" t="str">
        <f t="shared" si="95"/>
        <v/>
      </c>
      <c r="S515" s="19" t="str">
        <f t="shared" si="96"/>
        <v/>
      </c>
      <c r="T515" s="19" t="str">
        <f t="shared" si="97"/>
        <v/>
      </c>
      <c r="U515" s="19" t="str">
        <f t="shared" si="98"/>
        <v/>
      </c>
      <c r="V515" s="19" t="str">
        <f t="shared" si="99"/>
        <v/>
      </c>
      <c r="W515" s="19" t="str">
        <f t="shared" si="100"/>
        <v/>
      </c>
      <c r="X515" s="17"/>
      <c r="Y515" s="23"/>
      <c r="Z515" s="23"/>
      <c r="AA515" s="26"/>
      <c r="AB515" s="24" t="str">
        <f>IF(B515="","",IF(OR(J515="Owner Funding",J515="Drawings",J515="Transfer",J515="Private"),IF(E515="","OK",IF(COUNTIF('01_Setup'!$B$23:$B$32,E515)=1,"OK","Unknown property")),IF(COUNTIF('01_Setup'!$B$23:$B$32,E515)=1,"OK","Unknown property")))</f>
        <v/>
      </c>
      <c r="AC515" s="24" t="str">
        <f t="shared" si="101"/>
        <v/>
      </c>
      <c r="AD515" s="24" t="str">
        <f t="shared" si="102"/>
        <v/>
      </c>
      <c r="AE515" s="24" t="str">
        <f t="shared" si="103"/>
        <v/>
      </c>
    </row>
    <row r="516" spans="1:31">
      <c r="A516" s="20" t="str">
        <f t="shared" si="91"/>
        <v/>
      </c>
      <c r="B516" s="21"/>
      <c r="C516" s="20" t="str">
        <f>IF(B516="","",IF(AND(B516&gt;='01_Setup'!$B$7,B516&lt;='01_Setup'!$B$8),'01_Setup'!$B$6,"Outside selected year"))</f>
        <v/>
      </c>
      <c r="D516" s="20" t="str">
        <f>IF(B516="","",IF(B516&lt;'01_Setup'!$B$7,"",IF(B516&lt;=DATE('01_Setup'!$B$5,7,5),"Q1",IF(B516&lt;=DATE('01_Setup'!$B$5,10,5),"Q2",IF(B516&lt;=DATE('01_Setup'!$B$5+1,1,5),"Q3",IF(B516&lt;='01_Setup'!$B$8,"Q4",""))))))</f>
        <v/>
      </c>
      <c r="E516" s="22"/>
      <c r="F516" s="25"/>
      <c r="G516" s="25"/>
      <c r="H516" s="22"/>
      <c r="I516" s="22"/>
      <c r="J516" s="22"/>
      <c r="K516" s="22"/>
      <c r="L516" s="22"/>
      <c r="M516" s="17"/>
      <c r="N516" s="18"/>
      <c r="O516" s="19" t="str">
        <f t="shared" si="92"/>
        <v/>
      </c>
      <c r="P516" s="19" t="str">
        <f t="shared" si="93"/>
        <v/>
      </c>
      <c r="Q516" s="19" t="str">
        <f t="shared" si="94"/>
        <v/>
      </c>
      <c r="R516" s="19" t="str">
        <f t="shared" si="95"/>
        <v/>
      </c>
      <c r="S516" s="19" t="str">
        <f t="shared" si="96"/>
        <v/>
      </c>
      <c r="T516" s="19" t="str">
        <f t="shared" si="97"/>
        <v/>
      </c>
      <c r="U516" s="19" t="str">
        <f t="shared" si="98"/>
        <v/>
      </c>
      <c r="V516" s="19" t="str">
        <f t="shared" si="99"/>
        <v/>
      </c>
      <c r="W516" s="19" t="str">
        <f t="shared" si="100"/>
        <v/>
      </c>
      <c r="X516" s="17"/>
      <c r="Y516" s="23"/>
      <c r="Z516" s="23"/>
      <c r="AA516" s="26"/>
      <c r="AB516" s="24" t="str">
        <f>IF(B516="","",IF(OR(J516="Owner Funding",J516="Drawings",J516="Transfer",J516="Private"),IF(E516="","OK",IF(COUNTIF('01_Setup'!$B$23:$B$32,E516)=1,"OK","Unknown property")),IF(COUNTIF('01_Setup'!$B$23:$B$32,E516)=1,"OK","Unknown property")))</f>
        <v/>
      </c>
      <c r="AC516" s="24" t="str">
        <f t="shared" si="101"/>
        <v/>
      </c>
      <c r="AD516" s="24" t="str">
        <f t="shared" si="102"/>
        <v/>
      </c>
      <c r="AE516" s="24" t="str">
        <f t="shared" si="103"/>
        <v/>
      </c>
    </row>
    <row r="517" spans="1:31">
      <c r="A517" s="20" t="str">
        <f t="shared" si="91"/>
        <v/>
      </c>
      <c r="B517" s="21"/>
      <c r="C517" s="20" t="str">
        <f>IF(B517="","",IF(AND(B517&gt;='01_Setup'!$B$7,B517&lt;='01_Setup'!$B$8),'01_Setup'!$B$6,"Outside selected year"))</f>
        <v/>
      </c>
      <c r="D517" s="20" t="str">
        <f>IF(B517="","",IF(B517&lt;'01_Setup'!$B$7,"",IF(B517&lt;=DATE('01_Setup'!$B$5,7,5),"Q1",IF(B517&lt;=DATE('01_Setup'!$B$5,10,5),"Q2",IF(B517&lt;=DATE('01_Setup'!$B$5+1,1,5),"Q3",IF(B517&lt;='01_Setup'!$B$8,"Q4",""))))))</f>
        <v/>
      </c>
      <c r="E517" s="22"/>
      <c r="F517" s="25"/>
      <c r="G517" s="25"/>
      <c r="H517" s="22"/>
      <c r="I517" s="22"/>
      <c r="J517" s="22"/>
      <c r="K517" s="22"/>
      <c r="L517" s="22"/>
      <c r="M517" s="17"/>
      <c r="N517" s="18"/>
      <c r="O517" s="19" t="str">
        <f t="shared" si="92"/>
        <v/>
      </c>
      <c r="P517" s="19" t="str">
        <f t="shared" si="93"/>
        <v/>
      </c>
      <c r="Q517" s="19" t="str">
        <f t="shared" si="94"/>
        <v/>
      </c>
      <c r="R517" s="19" t="str">
        <f t="shared" si="95"/>
        <v/>
      </c>
      <c r="S517" s="19" t="str">
        <f t="shared" si="96"/>
        <v/>
      </c>
      <c r="T517" s="19" t="str">
        <f t="shared" si="97"/>
        <v/>
      </c>
      <c r="U517" s="19" t="str">
        <f t="shared" si="98"/>
        <v/>
      </c>
      <c r="V517" s="19" t="str">
        <f t="shared" si="99"/>
        <v/>
      </c>
      <c r="W517" s="19" t="str">
        <f t="shared" si="100"/>
        <v/>
      </c>
      <c r="X517" s="17"/>
      <c r="Y517" s="23"/>
      <c r="Z517" s="23"/>
      <c r="AA517" s="26"/>
      <c r="AB517" s="24" t="str">
        <f>IF(B517="","",IF(OR(J517="Owner Funding",J517="Drawings",J517="Transfer",J517="Private"),IF(E517="","OK",IF(COUNTIF('01_Setup'!$B$23:$B$32,E517)=1,"OK","Unknown property")),IF(COUNTIF('01_Setup'!$B$23:$B$32,E517)=1,"OK","Unknown property")))</f>
        <v/>
      </c>
      <c r="AC517" s="24" t="str">
        <f t="shared" si="101"/>
        <v/>
      </c>
      <c r="AD517" s="24" t="str">
        <f t="shared" si="102"/>
        <v/>
      </c>
      <c r="AE517" s="24" t="str">
        <f t="shared" si="103"/>
        <v/>
      </c>
    </row>
    <row r="518" spans="1:31">
      <c r="A518" s="20" t="str">
        <f t="shared" si="91"/>
        <v/>
      </c>
      <c r="B518" s="21"/>
      <c r="C518" s="20" t="str">
        <f>IF(B518="","",IF(AND(B518&gt;='01_Setup'!$B$7,B518&lt;='01_Setup'!$B$8),'01_Setup'!$B$6,"Outside selected year"))</f>
        <v/>
      </c>
      <c r="D518" s="20" t="str">
        <f>IF(B518="","",IF(B518&lt;'01_Setup'!$B$7,"",IF(B518&lt;=DATE('01_Setup'!$B$5,7,5),"Q1",IF(B518&lt;=DATE('01_Setup'!$B$5,10,5),"Q2",IF(B518&lt;=DATE('01_Setup'!$B$5+1,1,5),"Q3",IF(B518&lt;='01_Setup'!$B$8,"Q4",""))))))</f>
        <v/>
      </c>
      <c r="E518" s="22"/>
      <c r="F518" s="25"/>
      <c r="G518" s="25"/>
      <c r="H518" s="22"/>
      <c r="I518" s="22"/>
      <c r="J518" s="22"/>
      <c r="K518" s="22"/>
      <c r="L518" s="22"/>
      <c r="M518" s="17"/>
      <c r="N518" s="18"/>
      <c r="O518" s="19" t="str">
        <f t="shared" si="92"/>
        <v/>
      </c>
      <c r="P518" s="19" t="str">
        <f t="shared" si="93"/>
        <v/>
      </c>
      <c r="Q518" s="19" t="str">
        <f t="shared" si="94"/>
        <v/>
      </c>
      <c r="R518" s="19" t="str">
        <f t="shared" si="95"/>
        <v/>
      </c>
      <c r="S518" s="19" t="str">
        <f t="shared" si="96"/>
        <v/>
      </c>
      <c r="T518" s="19" t="str">
        <f t="shared" si="97"/>
        <v/>
      </c>
      <c r="U518" s="19" t="str">
        <f t="shared" si="98"/>
        <v/>
      </c>
      <c r="V518" s="19" t="str">
        <f t="shared" si="99"/>
        <v/>
      </c>
      <c r="W518" s="19" t="str">
        <f t="shared" si="100"/>
        <v/>
      </c>
      <c r="X518" s="17"/>
      <c r="Y518" s="23"/>
      <c r="Z518" s="23"/>
      <c r="AA518" s="26"/>
      <c r="AB518" s="24" t="str">
        <f>IF(B518="","",IF(OR(J518="Owner Funding",J518="Drawings",J518="Transfer",J518="Private"),IF(E518="","OK",IF(COUNTIF('01_Setup'!$B$23:$B$32,E518)=1,"OK","Unknown property")),IF(COUNTIF('01_Setup'!$B$23:$B$32,E518)=1,"OK","Unknown property")))</f>
        <v/>
      </c>
      <c r="AC518" s="24" t="str">
        <f t="shared" si="101"/>
        <v/>
      </c>
      <c r="AD518" s="24" t="str">
        <f t="shared" si="102"/>
        <v/>
      </c>
      <c r="AE518" s="24" t="str">
        <f t="shared" si="103"/>
        <v/>
      </c>
    </row>
    <row r="519" spans="1:31">
      <c r="A519" s="20" t="str">
        <f t="shared" ref="A519:A582" si="104">IF(B519="","",TEXT(B519,"yyyymmdd")&amp;"-"&amp;TEXT(ROW()-6,"0000"))</f>
        <v/>
      </c>
      <c r="B519" s="21"/>
      <c r="C519" s="20" t="str">
        <f>IF(B519="","",IF(AND(B519&gt;='01_Setup'!$B$7,B519&lt;='01_Setup'!$B$8),'01_Setup'!$B$6,"Outside selected year"))</f>
        <v/>
      </c>
      <c r="D519" s="20" t="str">
        <f>IF(B519="","",IF(B519&lt;'01_Setup'!$B$7,"",IF(B519&lt;=DATE('01_Setup'!$B$5,7,5),"Q1",IF(B519&lt;=DATE('01_Setup'!$B$5,10,5),"Q2",IF(B519&lt;=DATE('01_Setup'!$B$5+1,1,5),"Q3",IF(B519&lt;='01_Setup'!$B$8,"Q4",""))))))</f>
        <v/>
      </c>
      <c r="E519" s="22"/>
      <c r="F519" s="25"/>
      <c r="G519" s="25"/>
      <c r="H519" s="22"/>
      <c r="I519" s="22"/>
      <c r="J519" s="22"/>
      <c r="K519" s="22"/>
      <c r="L519" s="22"/>
      <c r="M519" s="17"/>
      <c r="N519" s="18"/>
      <c r="O519" s="19" t="str">
        <f t="shared" ref="O519:O582" si="105">IF(B519="","",IF(J519="Income",M519,0))</f>
        <v/>
      </c>
      <c r="P519" s="19" t="str">
        <f t="shared" ref="P519:P582" si="106">IF(B519="","",IF(J519="Expense",M519*N519,0))</f>
        <v/>
      </c>
      <c r="Q519" s="19" t="str">
        <f t="shared" ref="Q519:Q582" si="107">IF(B519="","",IF(J519="Expense",M519*(1-N519),IF(J519="Private",M519,0)))</f>
        <v/>
      </c>
      <c r="R519" s="19" t="str">
        <f t="shared" ref="R519:R582" si="108">IF(B519="","",IF(J519="Finance Cost",M519,0))</f>
        <v/>
      </c>
      <c r="S519" s="19" t="str">
        <f t="shared" ref="S519:S582" si="109">IF(B519="","",IF(J519="Capital",M519,0))</f>
        <v/>
      </c>
      <c r="T519" s="19" t="str">
        <f t="shared" ref="T519:T582" si="110">IF(B519="","",IF(J519="Mortgage Principal",M519,0))</f>
        <v/>
      </c>
      <c r="U519" s="19" t="str">
        <f t="shared" ref="U519:U582" si="111">IF(B519="","",IF(J519="Deposit",M519,0))</f>
        <v/>
      </c>
      <c r="V519" s="19" t="str">
        <f t="shared" ref="V519:V582" si="112">IF(B519="","",IF(OR(J519="Owner Funding",J519="Drawings"),M519,0))</f>
        <v/>
      </c>
      <c r="W519" s="19" t="str">
        <f t="shared" ref="W519:W582" si="113">IF(B519="","",IF(J519="Transfer",M519,0))</f>
        <v/>
      </c>
      <c r="X519" s="17"/>
      <c r="Y519" s="23"/>
      <c r="Z519" s="23"/>
      <c r="AA519" s="26"/>
      <c r="AB519" s="24" t="str">
        <f>IF(B519="","",IF(OR(J519="Owner Funding",J519="Drawings",J519="Transfer",J519="Private"),IF(E519="","OK",IF(COUNTIF('01_Setup'!$B$23:$B$32,E519)=1,"OK","Unknown property")),IF(COUNTIF('01_Setup'!$B$23:$B$32,E519)=1,"OK","Unknown property")))</f>
        <v/>
      </c>
      <c r="AC519" s="24" t="str">
        <f t="shared" ref="AC519:AC582" si="114">IF(B519="","",IF(H519="","Missing document ref","OK"))</f>
        <v/>
      </c>
      <c r="AD519" s="24" t="str">
        <f t="shared" ref="AD519:AD582" si="115">IF(B519="","",IF(COUNTIFS($B$7:$B$756,B519,$E$7:$E$756,E519,$F$7:$F$756,F519,$M$7:$M$756,M519)&gt;1,"Possible duplicate","OK"))</f>
        <v/>
      </c>
      <c r="AE519" s="24" t="str">
        <f t="shared" ref="AE519:AE582" si="116">IF(B519="","",IF(AND(AB519="OK",AC519="OK",AD519="OK",Y519="Yes",Z519="Reviewed"),"Ready","Review"))</f>
        <v/>
      </c>
    </row>
    <row r="520" spans="1:31">
      <c r="A520" s="20" t="str">
        <f t="shared" si="104"/>
        <v/>
      </c>
      <c r="B520" s="21"/>
      <c r="C520" s="20" t="str">
        <f>IF(B520="","",IF(AND(B520&gt;='01_Setup'!$B$7,B520&lt;='01_Setup'!$B$8),'01_Setup'!$B$6,"Outside selected year"))</f>
        <v/>
      </c>
      <c r="D520" s="20" t="str">
        <f>IF(B520="","",IF(B520&lt;'01_Setup'!$B$7,"",IF(B520&lt;=DATE('01_Setup'!$B$5,7,5),"Q1",IF(B520&lt;=DATE('01_Setup'!$B$5,10,5),"Q2",IF(B520&lt;=DATE('01_Setup'!$B$5+1,1,5),"Q3",IF(B520&lt;='01_Setup'!$B$8,"Q4",""))))))</f>
        <v/>
      </c>
      <c r="E520" s="22"/>
      <c r="F520" s="25"/>
      <c r="G520" s="25"/>
      <c r="H520" s="22"/>
      <c r="I520" s="22"/>
      <c r="J520" s="22"/>
      <c r="K520" s="22"/>
      <c r="L520" s="22"/>
      <c r="M520" s="17"/>
      <c r="N520" s="18"/>
      <c r="O520" s="19" t="str">
        <f t="shared" si="105"/>
        <v/>
      </c>
      <c r="P520" s="19" t="str">
        <f t="shared" si="106"/>
        <v/>
      </c>
      <c r="Q520" s="19" t="str">
        <f t="shared" si="107"/>
        <v/>
      </c>
      <c r="R520" s="19" t="str">
        <f t="shared" si="108"/>
        <v/>
      </c>
      <c r="S520" s="19" t="str">
        <f t="shared" si="109"/>
        <v/>
      </c>
      <c r="T520" s="19" t="str">
        <f t="shared" si="110"/>
        <v/>
      </c>
      <c r="U520" s="19" t="str">
        <f t="shared" si="111"/>
        <v/>
      </c>
      <c r="V520" s="19" t="str">
        <f t="shared" si="112"/>
        <v/>
      </c>
      <c r="W520" s="19" t="str">
        <f t="shared" si="113"/>
        <v/>
      </c>
      <c r="X520" s="17"/>
      <c r="Y520" s="23"/>
      <c r="Z520" s="23"/>
      <c r="AA520" s="26"/>
      <c r="AB520" s="24" t="str">
        <f>IF(B520="","",IF(OR(J520="Owner Funding",J520="Drawings",J520="Transfer",J520="Private"),IF(E520="","OK",IF(COUNTIF('01_Setup'!$B$23:$B$32,E520)=1,"OK","Unknown property")),IF(COUNTIF('01_Setup'!$B$23:$B$32,E520)=1,"OK","Unknown property")))</f>
        <v/>
      </c>
      <c r="AC520" s="24" t="str">
        <f t="shared" si="114"/>
        <v/>
      </c>
      <c r="AD520" s="24" t="str">
        <f t="shared" si="115"/>
        <v/>
      </c>
      <c r="AE520" s="24" t="str">
        <f t="shared" si="116"/>
        <v/>
      </c>
    </row>
    <row r="521" spans="1:31">
      <c r="A521" s="20" t="str">
        <f t="shared" si="104"/>
        <v/>
      </c>
      <c r="B521" s="21"/>
      <c r="C521" s="20" t="str">
        <f>IF(B521="","",IF(AND(B521&gt;='01_Setup'!$B$7,B521&lt;='01_Setup'!$B$8),'01_Setup'!$B$6,"Outside selected year"))</f>
        <v/>
      </c>
      <c r="D521" s="20" t="str">
        <f>IF(B521="","",IF(B521&lt;'01_Setup'!$B$7,"",IF(B521&lt;=DATE('01_Setup'!$B$5,7,5),"Q1",IF(B521&lt;=DATE('01_Setup'!$B$5,10,5),"Q2",IF(B521&lt;=DATE('01_Setup'!$B$5+1,1,5),"Q3",IF(B521&lt;='01_Setup'!$B$8,"Q4",""))))))</f>
        <v/>
      </c>
      <c r="E521" s="22"/>
      <c r="F521" s="25"/>
      <c r="G521" s="25"/>
      <c r="H521" s="22"/>
      <c r="I521" s="22"/>
      <c r="J521" s="22"/>
      <c r="K521" s="22"/>
      <c r="L521" s="22"/>
      <c r="M521" s="17"/>
      <c r="N521" s="18"/>
      <c r="O521" s="19" t="str">
        <f t="shared" si="105"/>
        <v/>
      </c>
      <c r="P521" s="19" t="str">
        <f t="shared" si="106"/>
        <v/>
      </c>
      <c r="Q521" s="19" t="str">
        <f t="shared" si="107"/>
        <v/>
      </c>
      <c r="R521" s="19" t="str">
        <f t="shared" si="108"/>
        <v/>
      </c>
      <c r="S521" s="19" t="str">
        <f t="shared" si="109"/>
        <v/>
      </c>
      <c r="T521" s="19" t="str">
        <f t="shared" si="110"/>
        <v/>
      </c>
      <c r="U521" s="19" t="str">
        <f t="shared" si="111"/>
        <v/>
      </c>
      <c r="V521" s="19" t="str">
        <f t="shared" si="112"/>
        <v/>
      </c>
      <c r="W521" s="19" t="str">
        <f t="shared" si="113"/>
        <v/>
      </c>
      <c r="X521" s="17"/>
      <c r="Y521" s="23"/>
      <c r="Z521" s="23"/>
      <c r="AA521" s="26"/>
      <c r="AB521" s="24" t="str">
        <f>IF(B521="","",IF(OR(J521="Owner Funding",J521="Drawings",J521="Transfer",J521="Private"),IF(E521="","OK",IF(COUNTIF('01_Setup'!$B$23:$B$32,E521)=1,"OK","Unknown property")),IF(COUNTIF('01_Setup'!$B$23:$B$32,E521)=1,"OK","Unknown property")))</f>
        <v/>
      </c>
      <c r="AC521" s="24" t="str">
        <f t="shared" si="114"/>
        <v/>
      </c>
      <c r="AD521" s="24" t="str">
        <f t="shared" si="115"/>
        <v/>
      </c>
      <c r="AE521" s="24" t="str">
        <f t="shared" si="116"/>
        <v/>
      </c>
    </row>
    <row r="522" spans="1:31">
      <c r="A522" s="20" t="str">
        <f t="shared" si="104"/>
        <v/>
      </c>
      <c r="B522" s="21"/>
      <c r="C522" s="20" t="str">
        <f>IF(B522="","",IF(AND(B522&gt;='01_Setup'!$B$7,B522&lt;='01_Setup'!$B$8),'01_Setup'!$B$6,"Outside selected year"))</f>
        <v/>
      </c>
      <c r="D522" s="20" t="str">
        <f>IF(B522="","",IF(B522&lt;'01_Setup'!$B$7,"",IF(B522&lt;=DATE('01_Setup'!$B$5,7,5),"Q1",IF(B522&lt;=DATE('01_Setup'!$B$5,10,5),"Q2",IF(B522&lt;=DATE('01_Setup'!$B$5+1,1,5),"Q3",IF(B522&lt;='01_Setup'!$B$8,"Q4",""))))))</f>
        <v/>
      </c>
      <c r="E522" s="22"/>
      <c r="F522" s="25"/>
      <c r="G522" s="25"/>
      <c r="H522" s="22"/>
      <c r="I522" s="22"/>
      <c r="J522" s="22"/>
      <c r="K522" s="22"/>
      <c r="L522" s="22"/>
      <c r="M522" s="17"/>
      <c r="N522" s="18"/>
      <c r="O522" s="19" t="str">
        <f t="shared" si="105"/>
        <v/>
      </c>
      <c r="P522" s="19" t="str">
        <f t="shared" si="106"/>
        <v/>
      </c>
      <c r="Q522" s="19" t="str">
        <f t="shared" si="107"/>
        <v/>
      </c>
      <c r="R522" s="19" t="str">
        <f t="shared" si="108"/>
        <v/>
      </c>
      <c r="S522" s="19" t="str">
        <f t="shared" si="109"/>
        <v/>
      </c>
      <c r="T522" s="19" t="str">
        <f t="shared" si="110"/>
        <v/>
      </c>
      <c r="U522" s="19" t="str">
        <f t="shared" si="111"/>
        <v/>
      </c>
      <c r="V522" s="19" t="str">
        <f t="shared" si="112"/>
        <v/>
      </c>
      <c r="W522" s="19" t="str">
        <f t="shared" si="113"/>
        <v/>
      </c>
      <c r="X522" s="17"/>
      <c r="Y522" s="23"/>
      <c r="Z522" s="23"/>
      <c r="AA522" s="26"/>
      <c r="AB522" s="24" t="str">
        <f>IF(B522="","",IF(OR(J522="Owner Funding",J522="Drawings",J522="Transfer",J522="Private"),IF(E522="","OK",IF(COUNTIF('01_Setup'!$B$23:$B$32,E522)=1,"OK","Unknown property")),IF(COUNTIF('01_Setup'!$B$23:$B$32,E522)=1,"OK","Unknown property")))</f>
        <v/>
      </c>
      <c r="AC522" s="24" t="str">
        <f t="shared" si="114"/>
        <v/>
      </c>
      <c r="AD522" s="24" t="str">
        <f t="shared" si="115"/>
        <v/>
      </c>
      <c r="AE522" s="24" t="str">
        <f t="shared" si="116"/>
        <v/>
      </c>
    </row>
    <row r="523" spans="1:31">
      <c r="A523" s="20" t="str">
        <f t="shared" si="104"/>
        <v/>
      </c>
      <c r="B523" s="21"/>
      <c r="C523" s="20" t="str">
        <f>IF(B523="","",IF(AND(B523&gt;='01_Setup'!$B$7,B523&lt;='01_Setup'!$B$8),'01_Setup'!$B$6,"Outside selected year"))</f>
        <v/>
      </c>
      <c r="D523" s="20" t="str">
        <f>IF(B523="","",IF(B523&lt;'01_Setup'!$B$7,"",IF(B523&lt;=DATE('01_Setup'!$B$5,7,5),"Q1",IF(B523&lt;=DATE('01_Setup'!$B$5,10,5),"Q2",IF(B523&lt;=DATE('01_Setup'!$B$5+1,1,5),"Q3",IF(B523&lt;='01_Setup'!$B$8,"Q4",""))))))</f>
        <v/>
      </c>
      <c r="E523" s="22"/>
      <c r="F523" s="25"/>
      <c r="G523" s="25"/>
      <c r="H523" s="22"/>
      <c r="I523" s="22"/>
      <c r="J523" s="22"/>
      <c r="K523" s="22"/>
      <c r="L523" s="22"/>
      <c r="M523" s="17"/>
      <c r="N523" s="18"/>
      <c r="O523" s="19" t="str">
        <f t="shared" si="105"/>
        <v/>
      </c>
      <c r="P523" s="19" t="str">
        <f t="shared" si="106"/>
        <v/>
      </c>
      <c r="Q523" s="19" t="str">
        <f t="shared" si="107"/>
        <v/>
      </c>
      <c r="R523" s="19" t="str">
        <f t="shared" si="108"/>
        <v/>
      </c>
      <c r="S523" s="19" t="str">
        <f t="shared" si="109"/>
        <v/>
      </c>
      <c r="T523" s="19" t="str">
        <f t="shared" si="110"/>
        <v/>
      </c>
      <c r="U523" s="19" t="str">
        <f t="shared" si="111"/>
        <v/>
      </c>
      <c r="V523" s="19" t="str">
        <f t="shared" si="112"/>
        <v/>
      </c>
      <c r="W523" s="19" t="str">
        <f t="shared" si="113"/>
        <v/>
      </c>
      <c r="X523" s="17"/>
      <c r="Y523" s="23"/>
      <c r="Z523" s="23"/>
      <c r="AA523" s="26"/>
      <c r="AB523" s="24" t="str">
        <f>IF(B523="","",IF(OR(J523="Owner Funding",J523="Drawings",J523="Transfer",J523="Private"),IF(E523="","OK",IF(COUNTIF('01_Setup'!$B$23:$B$32,E523)=1,"OK","Unknown property")),IF(COUNTIF('01_Setup'!$B$23:$B$32,E523)=1,"OK","Unknown property")))</f>
        <v/>
      </c>
      <c r="AC523" s="24" t="str">
        <f t="shared" si="114"/>
        <v/>
      </c>
      <c r="AD523" s="24" t="str">
        <f t="shared" si="115"/>
        <v/>
      </c>
      <c r="AE523" s="24" t="str">
        <f t="shared" si="116"/>
        <v/>
      </c>
    </row>
    <row r="524" spans="1:31">
      <c r="A524" s="20" t="str">
        <f t="shared" si="104"/>
        <v/>
      </c>
      <c r="B524" s="21"/>
      <c r="C524" s="20" t="str">
        <f>IF(B524="","",IF(AND(B524&gt;='01_Setup'!$B$7,B524&lt;='01_Setup'!$B$8),'01_Setup'!$B$6,"Outside selected year"))</f>
        <v/>
      </c>
      <c r="D524" s="20" t="str">
        <f>IF(B524="","",IF(B524&lt;'01_Setup'!$B$7,"",IF(B524&lt;=DATE('01_Setup'!$B$5,7,5),"Q1",IF(B524&lt;=DATE('01_Setup'!$B$5,10,5),"Q2",IF(B524&lt;=DATE('01_Setup'!$B$5+1,1,5),"Q3",IF(B524&lt;='01_Setup'!$B$8,"Q4",""))))))</f>
        <v/>
      </c>
      <c r="E524" s="22"/>
      <c r="F524" s="25"/>
      <c r="G524" s="25"/>
      <c r="H524" s="22"/>
      <c r="I524" s="22"/>
      <c r="J524" s="22"/>
      <c r="K524" s="22"/>
      <c r="L524" s="22"/>
      <c r="M524" s="17"/>
      <c r="N524" s="18"/>
      <c r="O524" s="19" t="str">
        <f t="shared" si="105"/>
        <v/>
      </c>
      <c r="P524" s="19" t="str">
        <f t="shared" si="106"/>
        <v/>
      </c>
      <c r="Q524" s="19" t="str">
        <f t="shared" si="107"/>
        <v/>
      </c>
      <c r="R524" s="19" t="str">
        <f t="shared" si="108"/>
        <v/>
      </c>
      <c r="S524" s="19" t="str">
        <f t="shared" si="109"/>
        <v/>
      </c>
      <c r="T524" s="19" t="str">
        <f t="shared" si="110"/>
        <v/>
      </c>
      <c r="U524" s="19" t="str">
        <f t="shared" si="111"/>
        <v/>
      </c>
      <c r="V524" s="19" t="str">
        <f t="shared" si="112"/>
        <v/>
      </c>
      <c r="W524" s="19" t="str">
        <f t="shared" si="113"/>
        <v/>
      </c>
      <c r="X524" s="17"/>
      <c r="Y524" s="23"/>
      <c r="Z524" s="23"/>
      <c r="AA524" s="26"/>
      <c r="AB524" s="24" t="str">
        <f>IF(B524="","",IF(OR(J524="Owner Funding",J524="Drawings",J524="Transfer",J524="Private"),IF(E524="","OK",IF(COUNTIF('01_Setup'!$B$23:$B$32,E524)=1,"OK","Unknown property")),IF(COUNTIF('01_Setup'!$B$23:$B$32,E524)=1,"OK","Unknown property")))</f>
        <v/>
      </c>
      <c r="AC524" s="24" t="str">
        <f t="shared" si="114"/>
        <v/>
      </c>
      <c r="AD524" s="24" t="str">
        <f t="shared" si="115"/>
        <v/>
      </c>
      <c r="AE524" s="24" t="str">
        <f t="shared" si="116"/>
        <v/>
      </c>
    </row>
    <row r="525" spans="1:31">
      <c r="A525" s="20" t="str">
        <f t="shared" si="104"/>
        <v/>
      </c>
      <c r="B525" s="21"/>
      <c r="C525" s="20" t="str">
        <f>IF(B525="","",IF(AND(B525&gt;='01_Setup'!$B$7,B525&lt;='01_Setup'!$B$8),'01_Setup'!$B$6,"Outside selected year"))</f>
        <v/>
      </c>
      <c r="D525" s="20" t="str">
        <f>IF(B525="","",IF(B525&lt;'01_Setup'!$B$7,"",IF(B525&lt;=DATE('01_Setup'!$B$5,7,5),"Q1",IF(B525&lt;=DATE('01_Setup'!$B$5,10,5),"Q2",IF(B525&lt;=DATE('01_Setup'!$B$5+1,1,5),"Q3",IF(B525&lt;='01_Setup'!$B$8,"Q4",""))))))</f>
        <v/>
      </c>
      <c r="E525" s="22"/>
      <c r="F525" s="25"/>
      <c r="G525" s="25"/>
      <c r="H525" s="22"/>
      <c r="I525" s="22"/>
      <c r="J525" s="22"/>
      <c r="K525" s="22"/>
      <c r="L525" s="22"/>
      <c r="M525" s="17"/>
      <c r="N525" s="18"/>
      <c r="O525" s="19" t="str">
        <f t="shared" si="105"/>
        <v/>
      </c>
      <c r="P525" s="19" t="str">
        <f t="shared" si="106"/>
        <v/>
      </c>
      <c r="Q525" s="19" t="str">
        <f t="shared" si="107"/>
        <v/>
      </c>
      <c r="R525" s="19" t="str">
        <f t="shared" si="108"/>
        <v/>
      </c>
      <c r="S525" s="19" t="str">
        <f t="shared" si="109"/>
        <v/>
      </c>
      <c r="T525" s="19" t="str">
        <f t="shared" si="110"/>
        <v/>
      </c>
      <c r="U525" s="19" t="str">
        <f t="shared" si="111"/>
        <v/>
      </c>
      <c r="V525" s="19" t="str">
        <f t="shared" si="112"/>
        <v/>
      </c>
      <c r="W525" s="19" t="str">
        <f t="shared" si="113"/>
        <v/>
      </c>
      <c r="X525" s="17"/>
      <c r="Y525" s="23"/>
      <c r="Z525" s="23"/>
      <c r="AA525" s="26"/>
      <c r="AB525" s="24" t="str">
        <f>IF(B525="","",IF(OR(J525="Owner Funding",J525="Drawings",J525="Transfer",J525="Private"),IF(E525="","OK",IF(COUNTIF('01_Setup'!$B$23:$B$32,E525)=1,"OK","Unknown property")),IF(COUNTIF('01_Setup'!$B$23:$B$32,E525)=1,"OK","Unknown property")))</f>
        <v/>
      </c>
      <c r="AC525" s="24" t="str">
        <f t="shared" si="114"/>
        <v/>
      </c>
      <c r="AD525" s="24" t="str">
        <f t="shared" si="115"/>
        <v/>
      </c>
      <c r="AE525" s="24" t="str">
        <f t="shared" si="116"/>
        <v/>
      </c>
    </row>
    <row r="526" spans="1:31">
      <c r="A526" s="20" t="str">
        <f t="shared" si="104"/>
        <v/>
      </c>
      <c r="B526" s="21"/>
      <c r="C526" s="20" t="str">
        <f>IF(B526="","",IF(AND(B526&gt;='01_Setup'!$B$7,B526&lt;='01_Setup'!$B$8),'01_Setup'!$B$6,"Outside selected year"))</f>
        <v/>
      </c>
      <c r="D526" s="20" t="str">
        <f>IF(B526="","",IF(B526&lt;'01_Setup'!$B$7,"",IF(B526&lt;=DATE('01_Setup'!$B$5,7,5),"Q1",IF(B526&lt;=DATE('01_Setup'!$B$5,10,5),"Q2",IF(B526&lt;=DATE('01_Setup'!$B$5+1,1,5),"Q3",IF(B526&lt;='01_Setup'!$B$8,"Q4",""))))))</f>
        <v/>
      </c>
      <c r="E526" s="22"/>
      <c r="F526" s="25"/>
      <c r="G526" s="25"/>
      <c r="H526" s="22"/>
      <c r="I526" s="22"/>
      <c r="J526" s="22"/>
      <c r="K526" s="22"/>
      <c r="L526" s="22"/>
      <c r="M526" s="17"/>
      <c r="N526" s="18"/>
      <c r="O526" s="19" t="str">
        <f t="shared" si="105"/>
        <v/>
      </c>
      <c r="P526" s="19" t="str">
        <f t="shared" si="106"/>
        <v/>
      </c>
      <c r="Q526" s="19" t="str">
        <f t="shared" si="107"/>
        <v/>
      </c>
      <c r="R526" s="19" t="str">
        <f t="shared" si="108"/>
        <v/>
      </c>
      <c r="S526" s="19" t="str">
        <f t="shared" si="109"/>
        <v/>
      </c>
      <c r="T526" s="19" t="str">
        <f t="shared" si="110"/>
        <v/>
      </c>
      <c r="U526" s="19" t="str">
        <f t="shared" si="111"/>
        <v/>
      </c>
      <c r="V526" s="19" t="str">
        <f t="shared" si="112"/>
        <v/>
      </c>
      <c r="W526" s="19" t="str">
        <f t="shared" si="113"/>
        <v/>
      </c>
      <c r="X526" s="17"/>
      <c r="Y526" s="23"/>
      <c r="Z526" s="23"/>
      <c r="AA526" s="26"/>
      <c r="AB526" s="24" t="str">
        <f>IF(B526="","",IF(OR(J526="Owner Funding",J526="Drawings",J526="Transfer",J526="Private"),IF(E526="","OK",IF(COUNTIF('01_Setup'!$B$23:$B$32,E526)=1,"OK","Unknown property")),IF(COUNTIF('01_Setup'!$B$23:$B$32,E526)=1,"OK","Unknown property")))</f>
        <v/>
      </c>
      <c r="AC526" s="24" t="str">
        <f t="shared" si="114"/>
        <v/>
      </c>
      <c r="AD526" s="24" t="str">
        <f t="shared" si="115"/>
        <v/>
      </c>
      <c r="AE526" s="24" t="str">
        <f t="shared" si="116"/>
        <v/>
      </c>
    </row>
    <row r="527" spans="1:31">
      <c r="A527" s="20" t="str">
        <f t="shared" si="104"/>
        <v/>
      </c>
      <c r="B527" s="21"/>
      <c r="C527" s="20" t="str">
        <f>IF(B527="","",IF(AND(B527&gt;='01_Setup'!$B$7,B527&lt;='01_Setup'!$B$8),'01_Setup'!$B$6,"Outside selected year"))</f>
        <v/>
      </c>
      <c r="D527" s="20" t="str">
        <f>IF(B527="","",IF(B527&lt;'01_Setup'!$B$7,"",IF(B527&lt;=DATE('01_Setup'!$B$5,7,5),"Q1",IF(B527&lt;=DATE('01_Setup'!$B$5,10,5),"Q2",IF(B527&lt;=DATE('01_Setup'!$B$5+1,1,5),"Q3",IF(B527&lt;='01_Setup'!$B$8,"Q4",""))))))</f>
        <v/>
      </c>
      <c r="E527" s="22"/>
      <c r="F527" s="25"/>
      <c r="G527" s="25"/>
      <c r="H527" s="22"/>
      <c r="I527" s="22"/>
      <c r="J527" s="22"/>
      <c r="K527" s="22"/>
      <c r="L527" s="22"/>
      <c r="M527" s="17"/>
      <c r="N527" s="18"/>
      <c r="O527" s="19" t="str">
        <f t="shared" si="105"/>
        <v/>
      </c>
      <c r="P527" s="19" t="str">
        <f t="shared" si="106"/>
        <v/>
      </c>
      <c r="Q527" s="19" t="str">
        <f t="shared" si="107"/>
        <v/>
      </c>
      <c r="R527" s="19" t="str">
        <f t="shared" si="108"/>
        <v/>
      </c>
      <c r="S527" s="19" t="str">
        <f t="shared" si="109"/>
        <v/>
      </c>
      <c r="T527" s="19" t="str">
        <f t="shared" si="110"/>
        <v/>
      </c>
      <c r="U527" s="19" t="str">
        <f t="shared" si="111"/>
        <v/>
      </c>
      <c r="V527" s="19" t="str">
        <f t="shared" si="112"/>
        <v/>
      </c>
      <c r="W527" s="19" t="str">
        <f t="shared" si="113"/>
        <v/>
      </c>
      <c r="X527" s="17"/>
      <c r="Y527" s="23"/>
      <c r="Z527" s="23"/>
      <c r="AA527" s="26"/>
      <c r="AB527" s="24" t="str">
        <f>IF(B527="","",IF(OR(J527="Owner Funding",J527="Drawings",J527="Transfer",J527="Private"),IF(E527="","OK",IF(COUNTIF('01_Setup'!$B$23:$B$32,E527)=1,"OK","Unknown property")),IF(COUNTIF('01_Setup'!$B$23:$B$32,E527)=1,"OK","Unknown property")))</f>
        <v/>
      </c>
      <c r="AC527" s="24" t="str">
        <f t="shared" si="114"/>
        <v/>
      </c>
      <c r="AD527" s="24" t="str">
        <f t="shared" si="115"/>
        <v/>
      </c>
      <c r="AE527" s="24" t="str">
        <f t="shared" si="116"/>
        <v/>
      </c>
    </row>
    <row r="528" spans="1:31">
      <c r="A528" s="20" t="str">
        <f t="shared" si="104"/>
        <v/>
      </c>
      <c r="B528" s="21"/>
      <c r="C528" s="20" t="str">
        <f>IF(B528="","",IF(AND(B528&gt;='01_Setup'!$B$7,B528&lt;='01_Setup'!$B$8),'01_Setup'!$B$6,"Outside selected year"))</f>
        <v/>
      </c>
      <c r="D528" s="20" t="str">
        <f>IF(B528="","",IF(B528&lt;'01_Setup'!$B$7,"",IF(B528&lt;=DATE('01_Setup'!$B$5,7,5),"Q1",IF(B528&lt;=DATE('01_Setup'!$B$5,10,5),"Q2",IF(B528&lt;=DATE('01_Setup'!$B$5+1,1,5),"Q3",IF(B528&lt;='01_Setup'!$B$8,"Q4",""))))))</f>
        <v/>
      </c>
      <c r="E528" s="22"/>
      <c r="F528" s="25"/>
      <c r="G528" s="25"/>
      <c r="H528" s="22"/>
      <c r="I528" s="22"/>
      <c r="J528" s="22"/>
      <c r="K528" s="22"/>
      <c r="L528" s="22"/>
      <c r="M528" s="17"/>
      <c r="N528" s="18"/>
      <c r="O528" s="19" t="str">
        <f t="shared" si="105"/>
        <v/>
      </c>
      <c r="P528" s="19" t="str">
        <f t="shared" si="106"/>
        <v/>
      </c>
      <c r="Q528" s="19" t="str">
        <f t="shared" si="107"/>
        <v/>
      </c>
      <c r="R528" s="19" t="str">
        <f t="shared" si="108"/>
        <v/>
      </c>
      <c r="S528" s="19" t="str">
        <f t="shared" si="109"/>
        <v/>
      </c>
      <c r="T528" s="19" t="str">
        <f t="shared" si="110"/>
        <v/>
      </c>
      <c r="U528" s="19" t="str">
        <f t="shared" si="111"/>
        <v/>
      </c>
      <c r="V528" s="19" t="str">
        <f t="shared" si="112"/>
        <v/>
      </c>
      <c r="W528" s="19" t="str">
        <f t="shared" si="113"/>
        <v/>
      </c>
      <c r="X528" s="17"/>
      <c r="Y528" s="23"/>
      <c r="Z528" s="23"/>
      <c r="AA528" s="26"/>
      <c r="AB528" s="24" t="str">
        <f>IF(B528="","",IF(OR(J528="Owner Funding",J528="Drawings",J528="Transfer",J528="Private"),IF(E528="","OK",IF(COUNTIF('01_Setup'!$B$23:$B$32,E528)=1,"OK","Unknown property")),IF(COUNTIF('01_Setup'!$B$23:$B$32,E528)=1,"OK","Unknown property")))</f>
        <v/>
      </c>
      <c r="AC528" s="24" t="str">
        <f t="shared" si="114"/>
        <v/>
      </c>
      <c r="AD528" s="24" t="str">
        <f t="shared" si="115"/>
        <v/>
      </c>
      <c r="AE528" s="24" t="str">
        <f t="shared" si="116"/>
        <v/>
      </c>
    </row>
    <row r="529" spans="1:31">
      <c r="A529" s="20" t="str">
        <f t="shared" si="104"/>
        <v/>
      </c>
      <c r="B529" s="21"/>
      <c r="C529" s="20" t="str">
        <f>IF(B529="","",IF(AND(B529&gt;='01_Setup'!$B$7,B529&lt;='01_Setup'!$B$8),'01_Setup'!$B$6,"Outside selected year"))</f>
        <v/>
      </c>
      <c r="D529" s="20" t="str">
        <f>IF(B529="","",IF(B529&lt;'01_Setup'!$B$7,"",IF(B529&lt;=DATE('01_Setup'!$B$5,7,5),"Q1",IF(B529&lt;=DATE('01_Setup'!$B$5,10,5),"Q2",IF(B529&lt;=DATE('01_Setup'!$B$5+1,1,5),"Q3",IF(B529&lt;='01_Setup'!$B$8,"Q4",""))))))</f>
        <v/>
      </c>
      <c r="E529" s="22"/>
      <c r="F529" s="25"/>
      <c r="G529" s="25"/>
      <c r="H529" s="22"/>
      <c r="I529" s="22"/>
      <c r="J529" s="22"/>
      <c r="K529" s="22"/>
      <c r="L529" s="22"/>
      <c r="M529" s="17"/>
      <c r="N529" s="18"/>
      <c r="O529" s="19" t="str">
        <f t="shared" si="105"/>
        <v/>
      </c>
      <c r="P529" s="19" t="str">
        <f t="shared" si="106"/>
        <v/>
      </c>
      <c r="Q529" s="19" t="str">
        <f t="shared" si="107"/>
        <v/>
      </c>
      <c r="R529" s="19" t="str">
        <f t="shared" si="108"/>
        <v/>
      </c>
      <c r="S529" s="19" t="str">
        <f t="shared" si="109"/>
        <v/>
      </c>
      <c r="T529" s="19" t="str">
        <f t="shared" si="110"/>
        <v/>
      </c>
      <c r="U529" s="19" t="str">
        <f t="shared" si="111"/>
        <v/>
      </c>
      <c r="V529" s="19" t="str">
        <f t="shared" si="112"/>
        <v/>
      </c>
      <c r="W529" s="19" t="str">
        <f t="shared" si="113"/>
        <v/>
      </c>
      <c r="X529" s="17"/>
      <c r="Y529" s="23"/>
      <c r="Z529" s="23"/>
      <c r="AA529" s="26"/>
      <c r="AB529" s="24" t="str">
        <f>IF(B529="","",IF(OR(J529="Owner Funding",J529="Drawings",J529="Transfer",J529="Private"),IF(E529="","OK",IF(COUNTIF('01_Setup'!$B$23:$B$32,E529)=1,"OK","Unknown property")),IF(COUNTIF('01_Setup'!$B$23:$B$32,E529)=1,"OK","Unknown property")))</f>
        <v/>
      </c>
      <c r="AC529" s="24" t="str">
        <f t="shared" si="114"/>
        <v/>
      </c>
      <c r="AD529" s="24" t="str">
        <f t="shared" si="115"/>
        <v/>
      </c>
      <c r="AE529" s="24" t="str">
        <f t="shared" si="116"/>
        <v/>
      </c>
    </row>
    <row r="530" spans="1:31">
      <c r="A530" s="20" t="str">
        <f t="shared" si="104"/>
        <v/>
      </c>
      <c r="B530" s="21"/>
      <c r="C530" s="20" t="str">
        <f>IF(B530="","",IF(AND(B530&gt;='01_Setup'!$B$7,B530&lt;='01_Setup'!$B$8),'01_Setup'!$B$6,"Outside selected year"))</f>
        <v/>
      </c>
      <c r="D530" s="20" t="str">
        <f>IF(B530="","",IF(B530&lt;'01_Setup'!$B$7,"",IF(B530&lt;=DATE('01_Setup'!$B$5,7,5),"Q1",IF(B530&lt;=DATE('01_Setup'!$B$5,10,5),"Q2",IF(B530&lt;=DATE('01_Setup'!$B$5+1,1,5),"Q3",IF(B530&lt;='01_Setup'!$B$8,"Q4",""))))))</f>
        <v/>
      </c>
      <c r="E530" s="22"/>
      <c r="F530" s="25"/>
      <c r="G530" s="25"/>
      <c r="H530" s="22"/>
      <c r="I530" s="22"/>
      <c r="J530" s="22"/>
      <c r="K530" s="22"/>
      <c r="L530" s="22"/>
      <c r="M530" s="17"/>
      <c r="N530" s="18"/>
      <c r="O530" s="19" t="str">
        <f t="shared" si="105"/>
        <v/>
      </c>
      <c r="P530" s="19" t="str">
        <f t="shared" si="106"/>
        <v/>
      </c>
      <c r="Q530" s="19" t="str">
        <f t="shared" si="107"/>
        <v/>
      </c>
      <c r="R530" s="19" t="str">
        <f t="shared" si="108"/>
        <v/>
      </c>
      <c r="S530" s="19" t="str">
        <f t="shared" si="109"/>
        <v/>
      </c>
      <c r="T530" s="19" t="str">
        <f t="shared" si="110"/>
        <v/>
      </c>
      <c r="U530" s="19" t="str">
        <f t="shared" si="111"/>
        <v/>
      </c>
      <c r="V530" s="19" t="str">
        <f t="shared" si="112"/>
        <v/>
      </c>
      <c r="W530" s="19" t="str">
        <f t="shared" si="113"/>
        <v/>
      </c>
      <c r="X530" s="17"/>
      <c r="Y530" s="23"/>
      <c r="Z530" s="23"/>
      <c r="AA530" s="26"/>
      <c r="AB530" s="24" t="str">
        <f>IF(B530="","",IF(OR(J530="Owner Funding",J530="Drawings",J530="Transfer",J530="Private"),IF(E530="","OK",IF(COUNTIF('01_Setup'!$B$23:$B$32,E530)=1,"OK","Unknown property")),IF(COUNTIF('01_Setup'!$B$23:$B$32,E530)=1,"OK","Unknown property")))</f>
        <v/>
      </c>
      <c r="AC530" s="24" t="str">
        <f t="shared" si="114"/>
        <v/>
      </c>
      <c r="AD530" s="24" t="str">
        <f t="shared" si="115"/>
        <v/>
      </c>
      <c r="AE530" s="24" t="str">
        <f t="shared" si="116"/>
        <v/>
      </c>
    </row>
    <row r="531" spans="1:31">
      <c r="A531" s="20" t="str">
        <f t="shared" si="104"/>
        <v/>
      </c>
      <c r="B531" s="21"/>
      <c r="C531" s="20" t="str">
        <f>IF(B531="","",IF(AND(B531&gt;='01_Setup'!$B$7,B531&lt;='01_Setup'!$B$8),'01_Setup'!$B$6,"Outside selected year"))</f>
        <v/>
      </c>
      <c r="D531" s="20" t="str">
        <f>IF(B531="","",IF(B531&lt;'01_Setup'!$B$7,"",IF(B531&lt;=DATE('01_Setup'!$B$5,7,5),"Q1",IF(B531&lt;=DATE('01_Setup'!$B$5,10,5),"Q2",IF(B531&lt;=DATE('01_Setup'!$B$5+1,1,5),"Q3",IF(B531&lt;='01_Setup'!$B$8,"Q4",""))))))</f>
        <v/>
      </c>
      <c r="E531" s="22"/>
      <c r="F531" s="25"/>
      <c r="G531" s="25"/>
      <c r="H531" s="22"/>
      <c r="I531" s="22"/>
      <c r="J531" s="22"/>
      <c r="K531" s="22"/>
      <c r="L531" s="22"/>
      <c r="M531" s="17"/>
      <c r="N531" s="18"/>
      <c r="O531" s="19" t="str">
        <f t="shared" si="105"/>
        <v/>
      </c>
      <c r="P531" s="19" t="str">
        <f t="shared" si="106"/>
        <v/>
      </c>
      <c r="Q531" s="19" t="str">
        <f t="shared" si="107"/>
        <v/>
      </c>
      <c r="R531" s="19" t="str">
        <f t="shared" si="108"/>
        <v/>
      </c>
      <c r="S531" s="19" t="str">
        <f t="shared" si="109"/>
        <v/>
      </c>
      <c r="T531" s="19" t="str">
        <f t="shared" si="110"/>
        <v/>
      </c>
      <c r="U531" s="19" t="str">
        <f t="shared" si="111"/>
        <v/>
      </c>
      <c r="V531" s="19" t="str">
        <f t="shared" si="112"/>
        <v/>
      </c>
      <c r="W531" s="19" t="str">
        <f t="shared" si="113"/>
        <v/>
      </c>
      <c r="X531" s="17"/>
      <c r="Y531" s="23"/>
      <c r="Z531" s="23"/>
      <c r="AA531" s="26"/>
      <c r="AB531" s="24" t="str">
        <f>IF(B531="","",IF(OR(J531="Owner Funding",J531="Drawings",J531="Transfer",J531="Private"),IF(E531="","OK",IF(COUNTIF('01_Setup'!$B$23:$B$32,E531)=1,"OK","Unknown property")),IF(COUNTIF('01_Setup'!$B$23:$B$32,E531)=1,"OK","Unknown property")))</f>
        <v/>
      </c>
      <c r="AC531" s="24" t="str">
        <f t="shared" si="114"/>
        <v/>
      </c>
      <c r="AD531" s="24" t="str">
        <f t="shared" si="115"/>
        <v/>
      </c>
      <c r="AE531" s="24" t="str">
        <f t="shared" si="116"/>
        <v/>
      </c>
    </row>
    <row r="532" spans="1:31">
      <c r="A532" s="20" t="str">
        <f t="shared" si="104"/>
        <v/>
      </c>
      <c r="B532" s="21"/>
      <c r="C532" s="20" t="str">
        <f>IF(B532="","",IF(AND(B532&gt;='01_Setup'!$B$7,B532&lt;='01_Setup'!$B$8),'01_Setup'!$B$6,"Outside selected year"))</f>
        <v/>
      </c>
      <c r="D532" s="20" t="str">
        <f>IF(B532="","",IF(B532&lt;'01_Setup'!$B$7,"",IF(B532&lt;=DATE('01_Setup'!$B$5,7,5),"Q1",IF(B532&lt;=DATE('01_Setup'!$B$5,10,5),"Q2",IF(B532&lt;=DATE('01_Setup'!$B$5+1,1,5),"Q3",IF(B532&lt;='01_Setup'!$B$8,"Q4",""))))))</f>
        <v/>
      </c>
      <c r="E532" s="22"/>
      <c r="F532" s="25"/>
      <c r="G532" s="25"/>
      <c r="H532" s="22"/>
      <c r="I532" s="22"/>
      <c r="J532" s="22"/>
      <c r="K532" s="22"/>
      <c r="L532" s="22"/>
      <c r="M532" s="17"/>
      <c r="N532" s="18"/>
      <c r="O532" s="19" t="str">
        <f t="shared" si="105"/>
        <v/>
      </c>
      <c r="P532" s="19" t="str">
        <f t="shared" si="106"/>
        <v/>
      </c>
      <c r="Q532" s="19" t="str">
        <f t="shared" si="107"/>
        <v/>
      </c>
      <c r="R532" s="19" t="str">
        <f t="shared" si="108"/>
        <v/>
      </c>
      <c r="S532" s="19" t="str">
        <f t="shared" si="109"/>
        <v/>
      </c>
      <c r="T532" s="19" t="str">
        <f t="shared" si="110"/>
        <v/>
      </c>
      <c r="U532" s="19" t="str">
        <f t="shared" si="111"/>
        <v/>
      </c>
      <c r="V532" s="19" t="str">
        <f t="shared" si="112"/>
        <v/>
      </c>
      <c r="W532" s="19" t="str">
        <f t="shared" si="113"/>
        <v/>
      </c>
      <c r="X532" s="17"/>
      <c r="Y532" s="23"/>
      <c r="Z532" s="23"/>
      <c r="AA532" s="26"/>
      <c r="AB532" s="24" t="str">
        <f>IF(B532="","",IF(OR(J532="Owner Funding",J532="Drawings",J532="Transfer",J532="Private"),IF(E532="","OK",IF(COUNTIF('01_Setup'!$B$23:$B$32,E532)=1,"OK","Unknown property")),IF(COUNTIF('01_Setup'!$B$23:$B$32,E532)=1,"OK","Unknown property")))</f>
        <v/>
      </c>
      <c r="AC532" s="24" t="str">
        <f t="shared" si="114"/>
        <v/>
      </c>
      <c r="AD532" s="24" t="str">
        <f t="shared" si="115"/>
        <v/>
      </c>
      <c r="AE532" s="24" t="str">
        <f t="shared" si="116"/>
        <v/>
      </c>
    </row>
    <row r="533" spans="1:31">
      <c r="A533" s="20" t="str">
        <f t="shared" si="104"/>
        <v/>
      </c>
      <c r="B533" s="21"/>
      <c r="C533" s="20" t="str">
        <f>IF(B533="","",IF(AND(B533&gt;='01_Setup'!$B$7,B533&lt;='01_Setup'!$B$8),'01_Setup'!$B$6,"Outside selected year"))</f>
        <v/>
      </c>
      <c r="D533" s="20" t="str">
        <f>IF(B533="","",IF(B533&lt;'01_Setup'!$B$7,"",IF(B533&lt;=DATE('01_Setup'!$B$5,7,5),"Q1",IF(B533&lt;=DATE('01_Setup'!$B$5,10,5),"Q2",IF(B533&lt;=DATE('01_Setup'!$B$5+1,1,5),"Q3",IF(B533&lt;='01_Setup'!$B$8,"Q4",""))))))</f>
        <v/>
      </c>
      <c r="E533" s="22"/>
      <c r="F533" s="25"/>
      <c r="G533" s="25"/>
      <c r="H533" s="22"/>
      <c r="I533" s="22"/>
      <c r="J533" s="22"/>
      <c r="K533" s="22"/>
      <c r="L533" s="22"/>
      <c r="M533" s="17"/>
      <c r="N533" s="18"/>
      <c r="O533" s="19" t="str">
        <f t="shared" si="105"/>
        <v/>
      </c>
      <c r="P533" s="19" t="str">
        <f t="shared" si="106"/>
        <v/>
      </c>
      <c r="Q533" s="19" t="str">
        <f t="shared" si="107"/>
        <v/>
      </c>
      <c r="R533" s="19" t="str">
        <f t="shared" si="108"/>
        <v/>
      </c>
      <c r="S533" s="19" t="str">
        <f t="shared" si="109"/>
        <v/>
      </c>
      <c r="T533" s="19" t="str">
        <f t="shared" si="110"/>
        <v/>
      </c>
      <c r="U533" s="19" t="str">
        <f t="shared" si="111"/>
        <v/>
      </c>
      <c r="V533" s="19" t="str">
        <f t="shared" si="112"/>
        <v/>
      </c>
      <c r="W533" s="19" t="str">
        <f t="shared" si="113"/>
        <v/>
      </c>
      <c r="X533" s="17"/>
      <c r="Y533" s="23"/>
      <c r="Z533" s="23"/>
      <c r="AA533" s="26"/>
      <c r="AB533" s="24" t="str">
        <f>IF(B533="","",IF(OR(J533="Owner Funding",J533="Drawings",J533="Transfer",J533="Private"),IF(E533="","OK",IF(COUNTIF('01_Setup'!$B$23:$B$32,E533)=1,"OK","Unknown property")),IF(COUNTIF('01_Setup'!$B$23:$B$32,E533)=1,"OK","Unknown property")))</f>
        <v/>
      </c>
      <c r="AC533" s="24" t="str">
        <f t="shared" si="114"/>
        <v/>
      </c>
      <c r="AD533" s="24" t="str">
        <f t="shared" si="115"/>
        <v/>
      </c>
      <c r="AE533" s="24" t="str">
        <f t="shared" si="116"/>
        <v/>
      </c>
    </row>
    <row r="534" spans="1:31">
      <c r="A534" s="20" t="str">
        <f t="shared" si="104"/>
        <v/>
      </c>
      <c r="B534" s="21"/>
      <c r="C534" s="20" t="str">
        <f>IF(B534="","",IF(AND(B534&gt;='01_Setup'!$B$7,B534&lt;='01_Setup'!$B$8),'01_Setup'!$B$6,"Outside selected year"))</f>
        <v/>
      </c>
      <c r="D534" s="20" t="str">
        <f>IF(B534="","",IF(B534&lt;'01_Setup'!$B$7,"",IF(B534&lt;=DATE('01_Setup'!$B$5,7,5),"Q1",IF(B534&lt;=DATE('01_Setup'!$B$5,10,5),"Q2",IF(B534&lt;=DATE('01_Setup'!$B$5+1,1,5),"Q3",IF(B534&lt;='01_Setup'!$B$8,"Q4",""))))))</f>
        <v/>
      </c>
      <c r="E534" s="22"/>
      <c r="F534" s="25"/>
      <c r="G534" s="25"/>
      <c r="H534" s="22"/>
      <c r="I534" s="22"/>
      <c r="J534" s="22"/>
      <c r="K534" s="22"/>
      <c r="L534" s="22"/>
      <c r="M534" s="17"/>
      <c r="N534" s="18"/>
      <c r="O534" s="19" t="str">
        <f t="shared" si="105"/>
        <v/>
      </c>
      <c r="P534" s="19" t="str">
        <f t="shared" si="106"/>
        <v/>
      </c>
      <c r="Q534" s="19" t="str">
        <f t="shared" si="107"/>
        <v/>
      </c>
      <c r="R534" s="19" t="str">
        <f t="shared" si="108"/>
        <v/>
      </c>
      <c r="S534" s="19" t="str">
        <f t="shared" si="109"/>
        <v/>
      </c>
      <c r="T534" s="19" t="str">
        <f t="shared" si="110"/>
        <v/>
      </c>
      <c r="U534" s="19" t="str">
        <f t="shared" si="111"/>
        <v/>
      </c>
      <c r="V534" s="19" t="str">
        <f t="shared" si="112"/>
        <v/>
      </c>
      <c r="W534" s="19" t="str">
        <f t="shared" si="113"/>
        <v/>
      </c>
      <c r="X534" s="17"/>
      <c r="Y534" s="23"/>
      <c r="Z534" s="23"/>
      <c r="AA534" s="26"/>
      <c r="AB534" s="24" t="str">
        <f>IF(B534="","",IF(OR(J534="Owner Funding",J534="Drawings",J534="Transfer",J534="Private"),IF(E534="","OK",IF(COUNTIF('01_Setup'!$B$23:$B$32,E534)=1,"OK","Unknown property")),IF(COUNTIF('01_Setup'!$B$23:$B$32,E534)=1,"OK","Unknown property")))</f>
        <v/>
      </c>
      <c r="AC534" s="24" t="str">
        <f t="shared" si="114"/>
        <v/>
      </c>
      <c r="AD534" s="24" t="str">
        <f t="shared" si="115"/>
        <v/>
      </c>
      <c r="AE534" s="24" t="str">
        <f t="shared" si="116"/>
        <v/>
      </c>
    </row>
    <row r="535" spans="1:31">
      <c r="A535" s="20" t="str">
        <f t="shared" si="104"/>
        <v/>
      </c>
      <c r="B535" s="21"/>
      <c r="C535" s="20" t="str">
        <f>IF(B535="","",IF(AND(B535&gt;='01_Setup'!$B$7,B535&lt;='01_Setup'!$B$8),'01_Setup'!$B$6,"Outside selected year"))</f>
        <v/>
      </c>
      <c r="D535" s="20" t="str">
        <f>IF(B535="","",IF(B535&lt;'01_Setup'!$B$7,"",IF(B535&lt;=DATE('01_Setup'!$B$5,7,5),"Q1",IF(B535&lt;=DATE('01_Setup'!$B$5,10,5),"Q2",IF(B535&lt;=DATE('01_Setup'!$B$5+1,1,5),"Q3",IF(B535&lt;='01_Setup'!$B$8,"Q4",""))))))</f>
        <v/>
      </c>
      <c r="E535" s="22"/>
      <c r="F535" s="25"/>
      <c r="G535" s="25"/>
      <c r="H535" s="22"/>
      <c r="I535" s="22"/>
      <c r="J535" s="22"/>
      <c r="K535" s="22"/>
      <c r="L535" s="22"/>
      <c r="M535" s="17"/>
      <c r="N535" s="18"/>
      <c r="O535" s="19" t="str">
        <f t="shared" si="105"/>
        <v/>
      </c>
      <c r="P535" s="19" t="str">
        <f t="shared" si="106"/>
        <v/>
      </c>
      <c r="Q535" s="19" t="str">
        <f t="shared" si="107"/>
        <v/>
      </c>
      <c r="R535" s="19" t="str">
        <f t="shared" si="108"/>
        <v/>
      </c>
      <c r="S535" s="19" t="str">
        <f t="shared" si="109"/>
        <v/>
      </c>
      <c r="T535" s="19" t="str">
        <f t="shared" si="110"/>
        <v/>
      </c>
      <c r="U535" s="19" t="str">
        <f t="shared" si="111"/>
        <v/>
      </c>
      <c r="V535" s="19" t="str">
        <f t="shared" si="112"/>
        <v/>
      </c>
      <c r="W535" s="19" t="str">
        <f t="shared" si="113"/>
        <v/>
      </c>
      <c r="X535" s="17"/>
      <c r="Y535" s="23"/>
      <c r="Z535" s="23"/>
      <c r="AA535" s="26"/>
      <c r="AB535" s="24" t="str">
        <f>IF(B535="","",IF(OR(J535="Owner Funding",J535="Drawings",J535="Transfer",J535="Private"),IF(E535="","OK",IF(COUNTIF('01_Setup'!$B$23:$B$32,E535)=1,"OK","Unknown property")),IF(COUNTIF('01_Setup'!$B$23:$B$32,E535)=1,"OK","Unknown property")))</f>
        <v/>
      </c>
      <c r="AC535" s="24" t="str">
        <f t="shared" si="114"/>
        <v/>
      </c>
      <c r="AD535" s="24" t="str">
        <f t="shared" si="115"/>
        <v/>
      </c>
      <c r="AE535" s="24" t="str">
        <f t="shared" si="116"/>
        <v/>
      </c>
    </row>
    <row r="536" spans="1:31">
      <c r="A536" s="20" t="str">
        <f t="shared" si="104"/>
        <v/>
      </c>
      <c r="B536" s="21"/>
      <c r="C536" s="20" t="str">
        <f>IF(B536="","",IF(AND(B536&gt;='01_Setup'!$B$7,B536&lt;='01_Setup'!$B$8),'01_Setup'!$B$6,"Outside selected year"))</f>
        <v/>
      </c>
      <c r="D536" s="20" t="str">
        <f>IF(B536="","",IF(B536&lt;'01_Setup'!$B$7,"",IF(B536&lt;=DATE('01_Setup'!$B$5,7,5),"Q1",IF(B536&lt;=DATE('01_Setup'!$B$5,10,5),"Q2",IF(B536&lt;=DATE('01_Setup'!$B$5+1,1,5),"Q3",IF(B536&lt;='01_Setup'!$B$8,"Q4",""))))))</f>
        <v/>
      </c>
      <c r="E536" s="22"/>
      <c r="F536" s="25"/>
      <c r="G536" s="25"/>
      <c r="H536" s="22"/>
      <c r="I536" s="22"/>
      <c r="J536" s="22"/>
      <c r="K536" s="22"/>
      <c r="L536" s="22"/>
      <c r="M536" s="17"/>
      <c r="N536" s="18"/>
      <c r="O536" s="19" t="str">
        <f t="shared" si="105"/>
        <v/>
      </c>
      <c r="P536" s="19" t="str">
        <f t="shared" si="106"/>
        <v/>
      </c>
      <c r="Q536" s="19" t="str">
        <f t="shared" si="107"/>
        <v/>
      </c>
      <c r="R536" s="19" t="str">
        <f t="shared" si="108"/>
        <v/>
      </c>
      <c r="S536" s="19" t="str">
        <f t="shared" si="109"/>
        <v/>
      </c>
      <c r="T536" s="19" t="str">
        <f t="shared" si="110"/>
        <v/>
      </c>
      <c r="U536" s="19" t="str">
        <f t="shared" si="111"/>
        <v/>
      </c>
      <c r="V536" s="19" t="str">
        <f t="shared" si="112"/>
        <v/>
      </c>
      <c r="W536" s="19" t="str">
        <f t="shared" si="113"/>
        <v/>
      </c>
      <c r="X536" s="17"/>
      <c r="Y536" s="23"/>
      <c r="Z536" s="23"/>
      <c r="AA536" s="26"/>
      <c r="AB536" s="24" t="str">
        <f>IF(B536="","",IF(OR(J536="Owner Funding",J536="Drawings",J536="Transfer",J536="Private"),IF(E536="","OK",IF(COUNTIF('01_Setup'!$B$23:$B$32,E536)=1,"OK","Unknown property")),IF(COUNTIF('01_Setup'!$B$23:$B$32,E536)=1,"OK","Unknown property")))</f>
        <v/>
      </c>
      <c r="AC536" s="24" t="str">
        <f t="shared" si="114"/>
        <v/>
      </c>
      <c r="AD536" s="24" t="str">
        <f t="shared" si="115"/>
        <v/>
      </c>
      <c r="AE536" s="24" t="str">
        <f t="shared" si="116"/>
        <v/>
      </c>
    </row>
    <row r="537" spans="1:31">
      <c r="A537" s="20" t="str">
        <f t="shared" si="104"/>
        <v/>
      </c>
      <c r="B537" s="21"/>
      <c r="C537" s="20" t="str">
        <f>IF(B537="","",IF(AND(B537&gt;='01_Setup'!$B$7,B537&lt;='01_Setup'!$B$8),'01_Setup'!$B$6,"Outside selected year"))</f>
        <v/>
      </c>
      <c r="D537" s="20" t="str">
        <f>IF(B537="","",IF(B537&lt;'01_Setup'!$B$7,"",IF(B537&lt;=DATE('01_Setup'!$B$5,7,5),"Q1",IF(B537&lt;=DATE('01_Setup'!$B$5,10,5),"Q2",IF(B537&lt;=DATE('01_Setup'!$B$5+1,1,5),"Q3",IF(B537&lt;='01_Setup'!$B$8,"Q4",""))))))</f>
        <v/>
      </c>
      <c r="E537" s="22"/>
      <c r="F537" s="25"/>
      <c r="G537" s="25"/>
      <c r="H537" s="22"/>
      <c r="I537" s="22"/>
      <c r="J537" s="22"/>
      <c r="K537" s="22"/>
      <c r="L537" s="22"/>
      <c r="M537" s="17"/>
      <c r="N537" s="18"/>
      <c r="O537" s="19" t="str">
        <f t="shared" si="105"/>
        <v/>
      </c>
      <c r="P537" s="19" t="str">
        <f t="shared" si="106"/>
        <v/>
      </c>
      <c r="Q537" s="19" t="str">
        <f t="shared" si="107"/>
        <v/>
      </c>
      <c r="R537" s="19" t="str">
        <f t="shared" si="108"/>
        <v/>
      </c>
      <c r="S537" s="19" t="str">
        <f t="shared" si="109"/>
        <v/>
      </c>
      <c r="T537" s="19" t="str">
        <f t="shared" si="110"/>
        <v/>
      </c>
      <c r="U537" s="19" t="str">
        <f t="shared" si="111"/>
        <v/>
      </c>
      <c r="V537" s="19" t="str">
        <f t="shared" si="112"/>
        <v/>
      </c>
      <c r="W537" s="19" t="str">
        <f t="shared" si="113"/>
        <v/>
      </c>
      <c r="X537" s="17"/>
      <c r="Y537" s="23"/>
      <c r="Z537" s="23"/>
      <c r="AA537" s="26"/>
      <c r="AB537" s="24" t="str">
        <f>IF(B537="","",IF(OR(J537="Owner Funding",J537="Drawings",J537="Transfer",J537="Private"),IF(E537="","OK",IF(COUNTIF('01_Setup'!$B$23:$B$32,E537)=1,"OK","Unknown property")),IF(COUNTIF('01_Setup'!$B$23:$B$32,E537)=1,"OK","Unknown property")))</f>
        <v/>
      </c>
      <c r="AC537" s="24" t="str">
        <f t="shared" si="114"/>
        <v/>
      </c>
      <c r="AD537" s="24" t="str">
        <f t="shared" si="115"/>
        <v/>
      </c>
      <c r="AE537" s="24" t="str">
        <f t="shared" si="116"/>
        <v/>
      </c>
    </row>
    <row r="538" spans="1:31">
      <c r="A538" s="20" t="str">
        <f t="shared" si="104"/>
        <v/>
      </c>
      <c r="B538" s="21"/>
      <c r="C538" s="20" t="str">
        <f>IF(B538="","",IF(AND(B538&gt;='01_Setup'!$B$7,B538&lt;='01_Setup'!$B$8),'01_Setup'!$B$6,"Outside selected year"))</f>
        <v/>
      </c>
      <c r="D538" s="20" t="str">
        <f>IF(B538="","",IF(B538&lt;'01_Setup'!$B$7,"",IF(B538&lt;=DATE('01_Setup'!$B$5,7,5),"Q1",IF(B538&lt;=DATE('01_Setup'!$B$5,10,5),"Q2",IF(B538&lt;=DATE('01_Setup'!$B$5+1,1,5),"Q3",IF(B538&lt;='01_Setup'!$B$8,"Q4",""))))))</f>
        <v/>
      </c>
      <c r="E538" s="22"/>
      <c r="F538" s="25"/>
      <c r="G538" s="25"/>
      <c r="H538" s="22"/>
      <c r="I538" s="22"/>
      <c r="J538" s="22"/>
      <c r="K538" s="22"/>
      <c r="L538" s="22"/>
      <c r="M538" s="17"/>
      <c r="N538" s="18"/>
      <c r="O538" s="19" t="str">
        <f t="shared" si="105"/>
        <v/>
      </c>
      <c r="P538" s="19" t="str">
        <f t="shared" si="106"/>
        <v/>
      </c>
      <c r="Q538" s="19" t="str">
        <f t="shared" si="107"/>
        <v/>
      </c>
      <c r="R538" s="19" t="str">
        <f t="shared" si="108"/>
        <v/>
      </c>
      <c r="S538" s="19" t="str">
        <f t="shared" si="109"/>
        <v/>
      </c>
      <c r="T538" s="19" t="str">
        <f t="shared" si="110"/>
        <v/>
      </c>
      <c r="U538" s="19" t="str">
        <f t="shared" si="111"/>
        <v/>
      </c>
      <c r="V538" s="19" t="str">
        <f t="shared" si="112"/>
        <v/>
      </c>
      <c r="W538" s="19" t="str">
        <f t="shared" si="113"/>
        <v/>
      </c>
      <c r="X538" s="17"/>
      <c r="Y538" s="23"/>
      <c r="Z538" s="23"/>
      <c r="AA538" s="26"/>
      <c r="AB538" s="24" t="str">
        <f>IF(B538="","",IF(OR(J538="Owner Funding",J538="Drawings",J538="Transfer",J538="Private"),IF(E538="","OK",IF(COUNTIF('01_Setup'!$B$23:$B$32,E538)=1,"OK","Unknown property")),IF(COUNTIF('01_Setup'!$B$23:$B$32,E538)=1,"OK","Unknown property")))</f>
        <v/>
      </c>
      <c r="AC538" s="24" t="str">
        <f t="shared" si="114"/>
        <v/>
      </c>
      <c r="AD538" s="24" t="str">
        <f t="shared" si="115"/>
        <v/>
      </c>
      <c r="AE538" s="24" t="str">
        <f t="shared" si="116"/>
        <v/>
      </c>
    </row>
    <row r="539" spans="1:31">
      <c r="A539" s="20" t="str">
        <f t="shared" si="104"/>
        <v/>
      </c>
      <c r="B539" s="21"/>
      <c r="C539" s="20" t="str">
        <f>IF(B539="","",IF(AND(B539&gt;='01_Setup'!$B$7,B539&lt;='01_Setup'!$B$8),'01_Setup'!$B$6,"Outside selected year"))</f>
        <v/>
      </c>
      <c r="D539" s="20" t="str">
        <f>IF(B539="","",IF(B539&lt;'01_Setup'!$B$7,"",IF(B539&lt;=DATE('01_Setup'!$B$5,7,5),"Q1",IF(B539&lt;=DATE('01_Setup'!$B$5,10,5),"Q2",IF(B539&lt;=DATE('01_Setup'!$B$5+1,1,5),"Q3",IF(B539&lt;='01_Setup'!$B$8,"Q4",""))))))</f>
        <v/>
      </c>
      <c r="E539" s="22"/>
      <c r="F539" s="25"/>
      <c r="G539" s="25"/>
      <c r="H539" s="22"/>
      <c r="I539" s="22"/>
      <c r="J539" s="22"/>
      <c r="K539" s="22"/>
      <c r="L539" s="22"/>
      <c r="M539" s="17"/>
      <c r="N539" s="18"/>
      <c r="O539" s="19" t="str">
        <f t="shared" si="105"/>
        <v/>
      </c>
      <c r="P539" s="19" t="str">
        <f t="shared" si="106"/>
        <v/>
      </c>
      <c r="Q539" s="19" t="str">
        <f t="shared" si="107"/>
        <v/>
      </c>
      <c r="R539" s="19" t="str">
        <f t="shared" si="108"/>
        <v/>
      </c>
      <c r="S539" s="19" t="str">
        <f t="shared" si="109"/>
        <v/>
      </c>
      <c r="T539" s="19" t="str">
        <f t="shared" si="110"/>
        <v/>
      </c>
      <c r="U539" s="19" t="str">
        <f t="shared" si="111"/>
        <v/>
      </c>
      <c r="V539" s="19" t="str">
        <f t="shared" si="112"/>
        <v/>
      </c>
      <c r="W539" s="19" t="str">
        <f t="shared" si="113"/>
        <v/>
      </c>
      <c r="X539" s="17"/>
      <c r="Y539" s="23"/>
      <c r="Z539" s="23"/>
      <c r="AA539" s="26"/>
      <c r="AB539" s="24" t="str">
        <f>IF(B539="","",IF(OR(J539="Owner Funding",J539="Drawings",J539="Transfer",J539="Private"),IF(E539="","OK",IF(COUNTIF('01_Setup'!$B$23:$B$32,E539)=1,"OK","Unknown property")),IF(COUNTIF('01_Setup'!$B$23:$B$32,E539)=1,"OK","Unknown property")))</f>
        <v/>
      </c>
      <c r="AC539" s="24" t="str">
        <f t="shared" si="114"/>
        <v/>
      </c>
      <c r="AD539" s="24" t="str">
        <f t="shared" si="115"/>
        <v/>
      </c>
      <c r="AE539" s="24" t="str">
        <f t="shared" si="116"/>
        <v/>
      </c>
    </row>
    <row r="540" spans="1:31">
      <c r="A540" s="20" t="str">
        <f t="shared" si="104"/>
        <v/>
      </c>
      <c r="B540" s="21"/>
      <c r="C540" s="20" t="str">
        <f>IF(B540="","",IF(AND(B540&gt;='01_Setup'!$B$7,B540&lt;='01_Setup'!$B$8),'01_Setup'!$B$6,"Outside selected year"))</f>
        <v/>
      </c>
      <c r="D540" s="20" t="str">
        <f>IF(B540="","",IF(B540&lt;'01_Setup'!$B$7,"",IF(B540&lt;=DATE('01_Setup'!$B$5,7,5),"Q1",IF(B540&lt;=DATE('01_Setup'!$B$5,10,5),"Q2",IF(B540&lt;=DATE('01_Setup'!$B$5+1,1,5),"Q3",IF(B540&lt;='01_Setup'!$B$8,"Q4",""))))))</f>
        <v/>
      </c>
      <c r="E540" s="22"/>
      <c r="F540" s="25"/>
      <c r="G540" s="25"/>
      <c r="H540" s="22"/>
      <c r="I540" s="22"/>
      <c r="J540" s="22"/>
      <c r="K540" s="22"/>
      <c r="L540" s="22"/>
      <c r="M540" s="17"/>
      <c r="N540" s="18"/>
      <c r="O540" s="19" t="str">
        <f t="shared" si="105"/>
        <v/>
      </c>
      <c r="P540" s="19" t="str">
        <f t="shared" si="106"/>
        <v/>
      </c>
      <c r="Q540" s="19" t="str">
        <f t="shared" si="107"/>
        <v/>
      </c>
      <c r="R540" s="19" t="str">
        <f t="shared" si="108"/>
        <v/>
      </c>
      <c r="S540" s="19" t="str">
        <f t="shared" si="109"/>
        <v/>
      </c>
      <c r="T540" s="19" t="str">
        <f t="shared" si="110"/>
        <v/>
      </c>
      <c r="U540" s="19" t="str">
        <f t="shared" si="111"/>
        <v/>
      </c>
      <c r="V540" s="19" t="str">
        <f t="shared" si="112"/>
        <v/>
      </c>
      <c r="W540" s="19" t="str">
        <f t="shared" si="113"/>
        <v/>
      </c>
      <c r="X540" s="17"/>
      <c r="Y540" s="23"/>
      <c r="Z540" s="23"/>
      <c r="AA540" s="26"/>
      <c r="AB540" s="24" t="str">
        <f>IF(B540="","",IF(OR(J540="Owner Funding",J540="Drawings",J540="Transfer",J540="Private"),IF(E540="","OK",IF(COUNTIF('01_Setup'!$B$23:$B$32,E540)=1,"OK","Unknown property")),IF(COUNTIF('01_Setup'!$B$23:$B$32,E540)=1,"OK","Unknown property")))</f>
        <v/>
      </c>
      <c r="AC540" s="24" t="str">
        <f t="shared" si="114"/>
        <v/>
      </c>
      <c r="AD540" s="24" t="str">
        <f t="shared" si="115"/>
        <v/>
      </c>
      <c r="AE540" s="24" t="str">
        <f t="shared" si="116"/>
        <v/>
      </c>
    </row>
    <row r="541" spans="1:31">
      <c r="A541" s="20" t="str">
        <f t="shared" si="104"/>
        <v/>
      </c>
      <c r="B541" s="21"/>
      <c r="C541" s="20" t="str">
        <f>IF(B541="","",IF(AND(B541&gt;='01_Setup'!$B$7,B541&lt;='01_Setup'!$B$8),'01_Setup'!$B$6,"Outside selected year"))</f>
        <v/>
      </c>
      <c r="D541" s="20" t="str">
        <f>IF(B541="","",IF(B541&lt;'01_Setup'!$B$7,"",IF(B541&lt;=DATE('01_Setup'!$B$5,7,5),"Q1",IF(B541&lt;=DATE('01_Setup'!$B$5,10,5),"Q2",IF(B541&lt;=DATE('01_Setup'!$B$5+1,1,5),"Q3",IF(B541&lt;='01_Setup'!$B$8,"Q4",""))))))</f>
        <v/>
      </c>
      <c r="E541" s="22"/>
      <c r="F541" s="25"/>
      <c r="G541" s="25"/>
      <c r="H541" s="22"/>
      <c r="I541" s="22"/>
      <c r="J541" s="22"/>
      <c r="K541" s="22"/>
      <c r="L541" s="22"/>
      <c r="M541" s="17"/>
      <c r="N541" s="18"/>
      <c r="O541" s="19" t="str">
        <f t="shared" si="105"/>
        <v/>
      </c>
      <c r="P541" s="19" t="str">
        <f t="shared" si="106"/>
        <v/>
      </c>
      <c r="Q541" s="19" t="str">
        <f t="shared" si="107"/>
        <v/>
      </c>
      <c r="R541" s="19" t="str">
        <f t="shared" si="108"/>
        <v/>
      </c>
      <c r="S541" s="19" t="str">
        <f t="shared" si="109"/>
        <v/>
      </c>
      <c r="T541" s="19" t="str">
        <f t="shared" si="110"/>
        <v/>
      </c>
      <c r="U541" s="19" t="str">
        <f t="shared" si="111"/>
        <v/>
      </c>
      <c r="V541" s="19" t="str">
        <f t="shared" si="112"/>
        <v/>
      </c>
      <c r="W541" s="19" t="str">
        <f t="shared" si="113"/>
        <v/>
      </c>
      <c r="X541" s="17"/>
      <c r="Y541" s="23"/>
      <c r="Z541" s="23"/>
      <c r="AA541" s="26"/>
      <c r="AB541" s="24" t="str">
        <f>IF(B541="","",IF(OR(J541="Owner Funding",J541="Drawings",J541="Transfer",J541="Private"),IF(E541="","OK",IF(COUNTIF('01_Setup'!$B$23:$B$32,E541)=1,"OK","Unknown property")),IF(COUNTIF('01_Setup'!$B$23:$B$32,E541)=1,"OK","Unknown property")))</f>
        <v/>
      </c>
      <c r="AC541" s="24" t="str">
        <f t="shared" si="114"/>
        <v/>
      </c>
      <c r="AD541" s="24" t="str">
        <f t="shared" si="115"/>
        <v/>
      </c>
      <c r="AE541" s="24" t="str">
        <f t="shared" si="116"/>
        <v/>
      </c>
    </row>
    <row r="542" spans="1:31">
      <c r="A542" s="20" t="str">
        <f t="shared" si="104"/>
        <v/>
      </c>
      <c r="B542" s="21"/>
      <c r="C542" s="20" t="str">
        <f>IF(B542="","",IF(AND(B542&gt;='01_Setup'!$B$7,B542&lt;='01_Setup'!$B$8),'01_Setup'!$B$6,"Outside selected year"))</f>
        <v/>
      </c>
      <c r="D542" s="20" t="str">
        <f>IF(B542="","",IF(B542&lt;'01_Setup'!$B$7,"",IF(B542&lt;=DATE('01_Setup'!$B$5,7,5),"Q1",IF(B542&lt;=DATE('01_Setup'!$B$5,10,5),"Q2",IF(B542&lt;=DATE('01_Setup'!$B$5+1,1,5),"Q3",IF(B542&lt;='01_Setup'!$B$8,"Q4",""))))))</f>
        <v/>
      </c>
      <c r="E542" s="22"/>
      <c r="F542" s="25"/>
      <c r="G542" s="25"/>
      <c r="H542" s="22"/>
      <c r="I542" s="22"/>
      <c r="J542" s="22"/>
      <c r="K542" s="22"/>
      <c r="L542" s="22"/>
      <c r="M542" s="17"/>
      <c r="N542" s="18"/>
      <c r="O542" s="19" t="str">
        <f t="shared" si="105"/>
        <v/>
      </c>
      <c r="P542" s="19" t="str">
        <f t="shared" si="106"/>
        <v/>
      </c>
      <c r="Q542" s="19" t="str">
        <f t="shared" si="107"/>
        <v/>
      </c>
      <c r="R542" s="19" t="str">
        <f t="shared" si="108"/>
        <v/>
      </c>
      <c r="S542" s="19" t="str">
        <f t="shared" si="109"/>
        <v/>
      </c>
      <c r="T542" s="19" t="str">
        <f t="shared" si="110"/>
        <v/>
      </c>
      <c r="U542" s="19" t="str">
        <f t="shared" si="111"/>
        <v/>
      </c>
      <c r="V542" s="19" t="str">
        <f t="shared" si="112"/>
        <v/>
      </c>
      <c r="W542" s="19" t="str">
        <f t="shared" si="113"/>
        <v/>
      </c>
      <c r="X542" s="17"/>
      <c r="Y542" s="23"/>
      <c r="Z542" s="23"/>
      <c r="AA542" s="26"/>
      <c r="AB542" s="24" t="str">
        <f>IF(B542="","",IF(OR(J542="Owner Funding",J542="Drawings",J542="Transfer",J542="Private"),IF(E542="","OK",IF(COUNTIF('01_Setup'!$B$23:$B$32,E542)=1,"OK","Unknown property")),IF(COUNTIF('01_Setup'!$B$23:$B$32,E542)=1,"OK","Unknown property")))</f>
        <v/>
      </c>
      <c r="AC542" s="24" t="str">
        <f t="shared" si="114"/>
        <v/>
      </c>
      <c r="AD542" s="24" t="str">
        <f t="shared" si="115"/>
        <v/>
      </c>
      <c r="AE542" s="24" t="str">
        <f t="shared" si="116"/>
        <v/>
      </c>
    </row>
    <row r="543" spans="1:31">
      <c r="A543" s="20" t="str">
        <f t="shared" si="104"/>
        <v/>
      </c>
      <c r="B543" s="21"/>
      <c r="C543" s="20" t="str">
        <f>IF(B543="","",IF(AND(B543&gt;='01_Setup'!$B$7,B543&lt;='01_Setup'!$B$8),'01_Setup'!$B$6,"Outside selected year"))</f>
        <v/>
      </c>
      <c r="D543" s="20" t="str">
        <f>IF(B543="","",IF(B543&lt;'01_Setup'!$B$7,"",IF(B543&lt;=DATE('01_Setup'!$B$5,7,5),"Q1",IF(B543&lt;=DATE('01_Setup'!$B$5,10,5),"Q2",IF(B543&lt;=DATE('01_Setup'!$B$5+1,1,5),"Q3",IF(B543&lt;='01_Setup'!$B$8,"Q4",""))))))</f>
        <v/>
      </c>
      <c r="E543" s="22"/>
      <c r="F543" s="25"/>
      <c r="G543" s="25"/>
      <c r="H543" s="22"/>
      <c r="I543" s="22"/>
      <c r="J543" s="22"/>
      <c r="K543" s="22"/>
      <c r="L543" s="22"/>
      <c r="M543" s="17"/>
      <c r="N543" s="18"/>
      <c r="O543" s="19" t="str">
        <f t="shared" si="105"/>
        <v/>
      </c>
      <c r="P543" s="19" t="str">
        <f t="shared" si="106"/>
        <v/>
      </c>
      <c r="Q543" s="19" t="str">
        <f t="shared" si="107"/>
        <v/>
      </c>
      <c r="R543" s="19" t="str">
        <f t="shared" si="108"/>
        <v/>
      </c>
      <c r="S543" s="19" t="str">
        <f t="shared" si="109"/>
        <v/>
      </c>
      <c r="T543" s="19" t="str">
        <f t="shared" si="110"/>
        <v/>
      </c>
      <c r="U543" s="19" t="str">
        <f t="shared" si="111"/>
        <v/>
      </c>
      <c r="V543" s="19" t="str">
        <f t="shared" si="112"/>
        <v/>
      </c>
      <c r="W543" s="19" t="str">
        <f t="shared" si="113"/>
        <v/>
      </c>
      <c r="X543" s="17"/>
      <c r="Y543" s="23"/>
      <c r="Z543" s="23"/>
      <c r="AA543" s="26"/>
      <c r="AB543" s="24" t="str">
        <f>IF(B543="","",IF(OR(J543="Owner Funding",J543="Drawings",J543="Transfer",J543="Private"),IF(E543="","OK",IF(COUNTIF('01_Setup'!$B$23:$B$32,E543)=1,"OK","Unknown property")),IF(COUNTIF('01_Setup'!$B$23:$B$32,E543)=1,"OK","Unknown property")))</f>
        <v/>
      </c>
      <c r="AC543" s="24" t="str">
        <f t="shared" si="114"/>
        <v/>
      </c>
      <c r="AD543" s="24" t="str">
        <f t="shared" si="115"/>
        <v/>
      </c>
      <c r="AE543" s="24" t="str">
        <f t="shared" si="116"/>
        <v/>
      </c>
    </row>
    <row r="544" spans="1:31">
      <c r="A544" s="20" t="str">
        <f t="shared" si="104"/>
        <v/>
      </c>
      <c r="B544" s="21"/>
      <c r="C544" s="20" t="str">
        <f>IF(B544="","",IF(AND(B544&gt;='01_Setup'!$B$7,B544&lt;='01_Setup'!$B$8),'01_Setup'!$B$6,"Outside selected year"))</f>
        <v/>
      </c>
      <c r="D544" s="20" t="str">
        <f>IF(B544="","",IF(B544&lt;'01_Setup'!$B$7,"",IF(B544&lt;=DATE('01_Setup'!$B$5,7,5),"Q1",IF(B544&lt;=DATE('01_Setup'!$B$5,10,5),"Q2",IF(B544&lt;=DATE('01_Setup'!$B$5+1,1,5),"Q3",IF(B544&lt;='01_Setup'!$B$8,"Q4",""))))))</f>
        <v/>
      </c>
      <c r="E544" s="22"/>
      <c r="F544" s="25"/>
      <c r="G544" s="25"/>
      <c r="H544" s="22"/>
      <c r="I544" s="22"/>
      <c r="J544" s="22"/>
      <c r="K544" s="22"/>
      <c r="L544" s="22"/>
      <c r="M544" s="17"/>
      <c r="N544" s="18"/>
      <c r="O544" s="19" t="str">
        <f t="shared" si="105"/>
        <v/>
      </c>
      <c r="P544" s="19" t="str">
        <f t="shared" si="106"/>
        <v/>
      </c>
      <c r="Q544" s="19" t="str">
        <f t="shared" si="107"/>
        <v/>
      </c>
      <c r="R544" s="19" t="str">
        <f t="shared" si="108"/>
        <v/>
      </c>
      <c r="S544" s="19" t="str">
        <f t="shared" si="109"/>
        <v/>
      </c>
      <c r="T544" s="19" t="str">
        <f t="shared" si="110"/>
        <v/>
      </c>
      <c r="U544" s="19" t="str">
        <f t="shared" si="111"/>
        <v/>
      </c>
      <c r="V544" s="19" t="str">
        <f t="shared" si="112"/>
        <v/>
      </c>
      <c r="W544" s="19" t="str">
        <f t="shared" si="113"/>
        <v/>
      </c>
      <c r="X544" s="17"/>
      <c r="Y544" s="23"/>
      <c r="Z544" s="23"/>
      <c r="AA544" s="26"/>
      <c r="AB544" s="24" t="str">
        <f>IF(B544="","",IF(OR(J544="Owner Funding",J544="Drawings",J544="Transfer",J544="Private"),IF(E544="","OK",IF(COUNTIF('01_Setup'!$B$23:$B$32,E544)=1,"OK","Unknown property")),IF(COUNTIF('01_Setup'!$B$23:$B$32,E544)=1,"OK","Unknown property")))</f>
        <v/>
      </c>
      <c r="AC544" s="24" t="str">
        <f t="shared" si="114"/>
        <v/>
      </c>
      <c r="AD544" s="24" t="str">
        <f t="shared" si="115"/>
        <v/>
      </c>
      <c r="AE544" s="24" t="str">
        <f t="shared" si="116"/>
        <v/>
      </c>
    </row>
    <row r="545" spans="1:31">
      <c r="A545" s="20" t="str">
        <f t="shared" si="104"/>
        <v/>
      </c>
      <c r="B545" s="21"/>
      <c r="C545" s="20" t="str">
        <f>IF(B545="","",IF(AND(B545&gt;='01_Setup'!$B$7,B545&lt;='01_Setup'!$B$8),'01_Setup'!$B$6,"Outside selected year"))</f>
        <v/>
      </c>
      <c r="D545" s="20" t="str">
        <f>IF(B545="","",IF(B545&lt;'01_Setup'!$B$7,"",IF(B545&lt;=DATE('01_Setup'!$B$5,7,5),"Q1",IF(B545&lt;=DATE('01_Setup'!$B$5,10,5),"Q2",IF(B545&lt;=DATE('01_Setup'!$B$5+1,1,5),"Q3",IF(B545&lt;='01_Setup'!$B$8,"Q4",""))))))</f>
        <v/>
      </c>
      <c r="E545" s="22"/>
      <c r="F545" s="25"/>
      <c r="G545" s="25"/>
      <c r="H545" s="22"/>
      <c r="I545" s="22"/>
      <c r="J545" s="22"/>
      <c r="K545" s="22"/>
      <c r="L545" s="22"/>
      <c r="M545" s="17"/>
      <c r="N545" s="18"/>
      <c r="O545" s="19" t="str">
        <f t="shared" si="105"/>
        <v/>
      </c>
      <c r="P545" s="19" t="str">
        <f t="shared" si="106"/>
        <v/>
      </c>
      <c r="Q545" s="19" t="str">
        <f t="shared" si="107"/>
        <v/>
      </c>
      <c r="R545" s="19" t="str">
        <f t="shared" si="108"/>
        <v/>
      </c>
      <c r="S545" s="19" t="str">
        <f t="shared" si="109"/>
        <v/>
      </c>
      <c r="T545" s="19" t="str">
        <f t="shared" si="110"/>
        <v/>
      </c>
      <c r="U545" s="19" t="str">
        <f t="shared" si="111"/>
        <v/>
      </c>
      <c r="V545" s="19" t="str">
        <f t="shared" si="112"/>
        <v/>
      </c>
      <c r="W545" s="19" t="str">
        <f t="shared" si="113"/>
        <v/>
      </c>
      <c r="X545" s="17"/>
      <c r="Y545" s="23"/>
      <c r="Z545" s="23"/>
      <c r="AA545" s="26"/>
      <c r="AB545" s="24" t="str">
        <f>IF(B545="","",IF(OR(J545="Owner Funding",J545="Drawings",J545="Transfer",J545="Private"),IF(E545="","OK",IF(COUNTIF('01_Setup'!$B$23:$B$32,E545)=1,"OK","Unknown property")),IF(COUNTIF('01_Setup'!$B$23:$B$32,E545)=1,"OK","Unknown property")))</f>
        <v/>
      </c>
      <c r="AC545" s="24" t="str">
        <f t="shared" si="114"/>
        <v/>
      </c>
      <c r="AD545" s="24" t="str">
        <f t="shared" si="115"/>
        <v/>
      </c>
      <c r="AE545" s="24" t="str">
        <f t="shared" si="116"/>
        <v/>
      </c>
    </row>
    <row r="546" spans="1:31">
      <c r="A546" s="20" t="str">
        <f t="shared" si="104"/>
        <v/>
      </c>
      <c r="B546" s="21"/>
      <c r="C546" s="20" t="str">
        <f>IF(B546="","",IF(AND(B546&gt;='01_Setup'!$B$7,B546&lt;='01_Setup'!$B$8),'01_Setup'!$B$6,"Outside selected year"))</f>
        <v/>
      </c>
      <c r="D546" s="20" t="str">
        <f>IF(B546="","",IF(B546&lt;'01_Setup'!$B$7,"",IF(B546&lt;=DATE('01_Setup'!$B$5,7,5),"Q1",IF(B546&lt;=DATE('01_Setup'!$B$5,10,5),"Q2",IF(B546&lt;=DATE('01_Setup'!$B$5+1,1,5),"Q3",IF(B546&lt;='01_Setup'!$B$8,"Q4",""))))))</f>
        <v/>
      </c>
      <c r="E546" s="22"/>
      <c r="F546" s="25"/>
      <c r="G546" s="25"/>
      <c r="H546" s="22"/>
      <c r="I546" s="22"/>
      <c r="J546" s="22"/>
      <c r="K546" s="22"/>
      <c r="L546" s="22"/>
      <c r="M546" s="17"/>
      <c r="N546" s="18"/>
      <c r="O546" s="19" t="str">
        <f t="shared" si="105"/>
        <v/>
      </c>
      <c r="P546" s="19" t="str">
        <f t="shared" si="106"/>
        <v/>
      </c>
      <c r="Q546" s="19" t="str">
        <f t="shared" si="107"/>
        <v/>
      </c>
      <c r="R546" s="19" t="str">
        <f t="shared" si="108"/>
        <v/>
      </c>
      <c r="S546" s="19" t="str">
        <f t="shared" si="109"/>
        <v/>
      </c>
      <c r="T546" s="19" t="str">
        <f t="shared" si="110"/>
        <v/>
      </c>
      <c r="U546" s="19" t="str">
        <f t="shared" si="111"/>
        <v/>
      </c>
      <c r="V546" s="19" t="str">
        <f t="shared" si="112"/>
        <v/>
      </c>
      <c r="W546" s="19" t="str">
        <f t="shared" si="113"/>
        <v/>
      </c>
      <c r="X546" s="17"/>
      <c r="Y546" s="23"/>
      <c r="Z546" s="23"/>
      <c r="AA546" s="26"/>
      <c r="AB546" s="24" t="str">
        <f>IF(B546="","",IF(OR(J546="Owner Funding",J546="Drawings",J546="Transfer",J546="Private"),IF(E546="","OK",IF(COUNTIF('01_Setup'!$B$23:$B$32,E546)=1,"OK","Unknown property")),IF(COUNTIF('01_Setup'!$B$23:$B$32,E546)=1,"OK","Unknown property")))</f>
        <v/>
      </c>
      <c r="AC546" s="24" t="str">
        <f t="shared" si="114"/>
        <v/>
      </c>
      <c r="AD546" s="24" t="str">
        <f t="shared" si="115"/>
        <v/>
      </c>
      <c r="AE546" s="24" t="str">
        <f t="shared" si="116"/>
        <v/>
      </c>
    </row>
    <row r="547" spans="1:31">
      <c r="A547" s="20" t="str">
        <f t="shared" si="104"/>
        <v/>
      </c>
      <c r="B547" s="21"/>
      <c r="C547" s="20" t="str">
        <f>IF(B547="","",IF(AND(B547&gt;='01_Setup'!$B$7,B547&lt;='01_Setup'!$B$8),'01_Setup'!$B$6,"Outside selected year"))</f>
        <v/>
      </c>
      <c r="D547" s="20" t="str">
        <f>IF(B547="","",IF(B547&lt;'01_Setup'!$B$7,"",IF(B547&lt;=DATE('01_Setup'!$B$5,7,5),"Q1",IF(B547&lt;=DATE('01_Setup'!$B$5,10,5),"Q2",IF(B547&lt;=DATE('01_Setup'!$B$5+1,1,5),"Q3",IF(B547&lt;='01_Setup'!$B$8,"Q4",""))))))</f>
        <v/>
      </c>
      <c r="E547" s="22"/>
      <c r="F547" s="25"/>
      <c r="G547" s="25"/>
      <c r="H547" s="22"/>
      <c r="I547" s="22"/>
      <c r="J547" s="22"/>
      <c r="K547" s="22"/>
      <c r="L547" s="22"/>
      <c r="M547" s="17"/>
      <c r="N547" s="18"/>
      <c r="O547" s="19" t="str">
        <f t="shared" si="105"/>
        <v/>
      </c>
      <c r="P547" s="19" t="str">
        <f t="shared" si="106"/>
        <v/>
      </c>
      <c r="Q547" s="19" t="str">
        <f t="shared" si="107"/>
        <v/>
      </c>
      <c r="R547" s="19" t="str">
        <f t="shared" si="108"/>
        <v/>
      </c>
      <c r="S547" s="19" t="str">
        <f t="shared" si="109"/>
        <v/>
      </c>
      <c r="T547" s="19" t="str">
        <f t="shared" si="110"/>
        <v/>
      </c>
      <c r="U547" s="19" t="str">
        <f t="shared" si="111"/>
        <v/>
      </c>
      <c r="V547" s="19" t="str">
        <f t="shared" si="112"/>
        <v/>
      </c>
      <c r="W547" s="19" t="str">
        <f t="shared" si="113"/>
        <v/>
      </c>
      <c r="X547" s="17"/>
      <c r="Y547" s="23"/>
      <c r="Z547" s="23"/>
      <c r="AA547" s="26"/>
      <c r="AB547" s="24" t="str">
        <f>IF(B547="","",IF(OR(J547="Owner Funding",J547="Drawings",J547="Transfer",J547="Private"),IF(E547="","OK",IF(COUNTIF('01_Setup'!$B$23:$B$32,E547)=1,"OK","Unknown property")),IF(COUNTIF('01_Setup'!$B$23:$B$32,E547)=1,"OK","Unknown property")))</f>
        <v/>
      </c>
      <c r="AC547" s="24" t="str">
        <f t="shared" si="114"/>
        <v/>
      </c>
      <c r="AD547" s="24" t="str">
        <f t="shared" si="115"/>
        <v/>
      </c>
      <c r="AE547" s="24" t="str">
        <f t="shared" si="116"/>
        <v/>
      </c>
    </row>
    <row r="548" spans="1:31">
      <c r="A548" s="20" t="str">
        <f t="shared" si="104"/>
        <v/>
      </c>
      <c r="B548" s="21"/>
      <c r="C548" s="20" t="str">
        <f>IF(B548="","",IF(AND(B548&gt;='01_Setup'!$B$7,B548&lt;='01_Setup'!$B$8),'01_Setup'!$B$6,"Outside selected year"))</f>
        <v/>
      </c>
      <c r="D548" s="20" t="str">
        <f>IF(B548="","",IF(B548&lt;'01_Setup'!$B$7,"",IF(B548&lt;=DATE('01_Setup'!$B$5,7,5),"Q1",IF(B548&lt;=DATE('01_Setup'!$B$5,10,5),"Q2",IF(B548&lt;=DATE('01_Setup'!$B$5+1,1,5),"Q3",IF(B548&lt;='01_Setup'!$B$8,"Q4",""))))))</f>
        <v/>
      </c>
      <c r="E548" s="22"/>
      <c r="F548" s="25"/>
      <c r="G548" s="25"/>
      <c r="H548" s="22"/>
      <c r="I548" s="22"/>
      <c r="J548" s="22"/>
      <c r="K548" s="22"/>
      <c r="L548" s="22"/>
      <c r="M548" s="17"/>
      <c r="N548" s="18"/>
      <c r="O548" s="19" t="str">
        <f t="shared" si="105"/>
        <v/>
      </c>
      <c r="P548" s="19" t="str">
        <f t="shared" si="106"/>
        <v/>
      </c>
      <c r="Q548" s="19" t="str">
        <f t="shared" si="107"/>
        <v/>
      </c>
      <c r="R548" s="19" t="str">
        <f t="shared" si="108"/>
        <v/>
      </c>
      <c r="S548" s="19" t="str">
        <f t="shared" si="109"/>
        <v/>
      </c>
      <c r="T548" s="19" t="str">
        <f t="shared" si="110"/>
        <v/>
      </c>
      <c r="U548" s="19" t="str">
        <f t="shared" si="111"/>
        <v/>
      </c>
      <c r="V548" s="19" t="str">
        <f t="shared" si="112"/>
        <v/>
      </c>
      <c r="W548" s="19" t="str">
        <f t="shared" si="113"/>
        <v/>
      </c>
      <c r="X548" s="17"/>
      <c r="Y548" s="23"/>
      <c r="Z548" s="23"/>
      <c r="AA548" s="26"/>
      <c r="AB548" s="24" t="str">
        <f>IF(B548="","",IF(OR(J548="Owner Funding",J548="Drawings",J548="Transfer",J548="Private"),IF(E548="","OK",IF(COUNTIF('01_Setup'!$B$23:$B$32,E548)=1,"OK","Unknown property")),IF(COUNTIF('01_Setup'!$B$23:$B$32,E548)=1,"OK","Unknown property")))</f>
        <v/>
      </c>
      <c r="AC548" s="24" t="str">
        <f t="shared" si="114"/>
        <v/>
      </c>
      <c r="AD548" s="24" t="str">
        <f t="shared" si="115"/>
        <v/>
      </c>
      <c r="AE548" s="24" t="str">
        <f t="shared" si="116"/>
        <v/>
      </c>
    </row>
    <row r="549" spans="1:31">
      <c r="A549" s="20" t="str">
        <f t="shared" si="104"/>
        <v/>
      </c>
      <c r="B549" s="21"/>
      <c r="C549" s="20" t="str">
        <f>IF(B549="","",IF(AND(B549&gt;='01_Setup'!$B$7,B549&lt;='01_Setup'!$B$8),'01_Setup'!$B$6,"Outside selected year"))</f>
        <v/>
      </c>
      <c r="D549" s="20" t="str">
        <f>IF(B549="","",IF(B549&lt;'01_Setup'!$B$7,"",IF(B549&lt;=DATE('01_Setup'!$B$5,7,5),"Q1",IF(B549&lt;=DATE('01_Setup'!$B$5,10,5),"Q2",IF(B549&lt;=DATE('01_Setup'!$B$5+1,1,5),"Q3",IF(B549&lt;='01_Setup'!$B$8,"Q4",""))))))</f>
        <v/>
      </c>
      <c r="E549" s="22"/>
      <c r="F549" s="25"/>
      <c r="G549" s="25"/>
      <c r="H549" s="22"/>
      <c r="I549" s="22"/>
      <c r="J549" s="22"/>
      <c r="K549" s="22"/>
      <c r="L549" s="22"/>
      <c r="M549" s="17"/>
      <c r="N549" s="18"/>
      <c r="O549" s="19" t="str">
        <f t="shared" si="105"/>
        <v/>
      </c>
      <c r="P549" s="19" t="str">
        <f t="shared" si="106"/>
        <v/>
      </c>
      <c r="Q549" s="19" t="str">
        <f t="shared" si="107"/>
        <v/>
      </c>
      <c r="R549" s="19" t="str">
        <f t="shared" si="108"/>
        <v/>
      </c>
      <c r="S549" s="19" t="str">
        <f t="shared" si="109"/>
        <v/>
      </c>
      <c r="T549" s="19" t="str">
        <f t="shared" si="110"/>
        <v/>
      </c>
      <c r="U549" s="19" t="str">
        <f t="shared" si="111"/>
        <v/>
      </c>
      <c r="V549" s="19" t="str">
        <f t="shared" si="112"/>
        <v/>
      </c>
      <c r="W549" s="19" t="str">
        <f t="shared" si="113"/>
        <v/>
      </c>
      <c r="X549" s="17"/>
      <c r="Y549" s="23"/>
      <c r="Z549" s="23"/>
      <c r="AA549" s="26"/>
      <c r="AB549" s="24" t="str">
        <f>IF(B549="","",IF(OR(J549="Owner Funding",J549="Drawings",J549="Transfer",J549="Private"),IF(E549="","OK",IF(COUNTIF('01_Setup'!$B$23:$B$32,E549)=1,"OK","Unknown property")),IF(COUNTIF('01_Setup'!$B$23:$B$32,E549)=1,"OK","Unknown property")))</f>
        <v/>
      </c>
      <c r="AC549" s="24" t="str">
        <f t="shared" si="114"/>
        <v/>
      </c>
      <c r="AD549" s="24" t="str">
        <f t="shared" si="115"/>
        <v/>
      </c>
      <c r="AE549" s="24" t="str">
        <f t="shared" si="116"/>
        <v/>
      </c>
    </row>
    <row r="550" spans="1:31">
      <c r="A550" s="20" t="str">
        <f t="shared" si="104"/>
        <v/>
      </c>
      <c r="B550" s="21"/>
      <c r="C550" s="20" t="str">
        <f>IF(B550="","",IF(AND(B550&gt;='01_Setup'!$B$7,B550&lt;='01_Setup'!$B$8),'01_Setup'!$B$6,"Outside selected year"))</f>
        <v/>
      </c>
      <c r="D550" s="20" t="str">
        <f>IF(B550="","",IF(B550&lt;'01_Setup'!$B$7,"",IF(B550&lt;=DATE('01_Setup'!$B$5,7,5),"Q1",IF(B550&lt;=DATE('01_Setup'!$B$5,10,5),"Q2",IF(B550&lt;=DATE('01_Setup'!$B$5+1,1,5),"Q3",IF(B550&lt;='01_Setup'!$B$8,"Q4",""))))))</f>
        <v/>
      </c>
      <c r="E550" s="22"/>
      <c r="F550" s="25"/>
      <c r="G550" s="25"/>
      <c r="H550" s="22"/>
      <c r="I550" s="22"/>
      <c r="J550" s="22"/>
      <c r="K550" s="22"/>
      <c r="L550" s="22"/>
      <c r="M550" s="17"/>
      <c r="N550" s="18"/>
      <c r="O550" s="19" t="str">
        <f t="shared" si="105"/>
        <v/>
      </c>
      <c r="P550" s="19" t="str">
        <f t="shared" si="106"/>
        <v/>
      </c>
      <c r="Q550" s="19" t="str">
        <f t="shared" si="107"/>
        <v/>
      </c>
      <c r="R550" s="19" t="str">
        <f t="shared" si="108"/>
        <v/>
      </c>
      <c r="S550" s="19" t="str">
        <f t="shared" si="109"/>
        <v/>
      </c>
      <c r="T550" s="19" t="str">
        <f t="shared" si="110"/>
        <v/>
      </c>
      <c r="U550" s="19" t="str">
        <f t="shared" si="111"/>
        <v/>
      </c>
      <c r="V550" s="19" t="str">
        <f t="shared" si="112"/>
        <v/>
      </c>
      <c r="W550" s="19" t="str">
        <f t="shared" si="113"/>
        <v/>
      </c>
      <c r="X550" s="17"/>
      <c r="Y550" s="23"/>
      <c r="Z550" s="23"/>
      <c r="AA550" s="26"/>
      <c r="AB550" s="24" t="str">
        <f>IF(B550="","",IF(OR(J550="Owner Funding",J550="Drawings",J550="Transfer",J550="Private"),IF(E550="","OK",IF(COUNTIF('01_Setup'!$B$23:$B$32,E550)=1,"OK","Unknown property")),IF(COUNTIF('01_Setup'!$B$23:$B$32,E550)=1,"OK","Unknown property")))</f>
        <v/>
      </c>
      <c r="AC550" s="24" t="str">
        <f t="shared" si="114"/>
        <v/>
      </c>
      <c r="AD550" s="24" t="str">
        <f t="shared" si="115"/>
        <v/>
      </c>
      <c r="AE550" s="24" t="str">
        <f t="shared" si="116"/>
        <v/>
      </c>
    </row>
    <row r="551" spans="1:31">
      <c r="A551" s="20" t="str">
        <f t="shared" si="104"/>
        <v/>
      </c>
      <c r="B551" s="21"/>
      <c r="C551" s="20" t="str">
        <f>IF(B551="","",IF(AND(B551&gt;='01_Setup'!$B$7,B551&lt;='01_Setup'!$B$8),'01_Setup'!$B$6,"Outside selected year"))</f>
        <v/>
      </c>
      <c r="D551" s="20" t="str">
        <f>IF(B551="","",IF(B551&lt;'01_Setup'!$B$7,"",IF(B551&lt;=DATE('01_Setup'!$B$5,7,5),"Q1",IF(B551&lt;=DATE('01_Setup'!$B$5,10,5),"Q2",IF(B551&lt;=DATE('01_Setup'!$B$5+1,1,5),"Q3",IF(B551&lt;='01_Setup'!$B$8,"Q4",""))))))</f>
        <v/>
      </c>
      <c r="E551" s="22"/>
      <c r="F551" s="25"/>
      <c r="G551" s="25"/>
      <c r="H551" s="22"/>
      <c r="I551" s="22"/>
      <c r="J551" s="22"/>
      <c r="K551" s="22"/>
      <c r="L551" s="22"/>
      <c r="M551" s="17"/>
      <c r="N551" s="18"/>
      <c r="O551" s="19" t="str">
        <f t="shared" si="105"/>
        <v/>
      </c>
      <c r="P551" s="19" t="str">
        <f t="shared" si="106"/>
        <v/>
      </c>
      <c r="Q551" s="19" t="str">
        <f t="shared" si="107"/>
        <v/>
      </c>
      <c r="R551" s="19" t="str">
        <f t="shared" si="108"/>
        <v/>
      </c>
      <c r="S551" s="19" t="str">
        <f t="shared" si="109"/>
        <v/>
      </c>
      <c r="T551" s="19" t="str">
        <f t="shared" si="110"/>
        <v/>
      </c>
      <c r="U551" s="19" t="str">
        <f t="shared" si="111"/>
        <v/>
      </c>
      <c r="V551" s="19" t="str">
        <f t="shared" si="112"/>
        <v/>
      </c>
      <c r="W551" s="19" t="str">
        <f t="shared" si="113"/>
        <v/>
      </c>
      <c r="X551" s="17"/>
      <c r="Y551" s="23"/>
      <c r="Z551" s="23"/>
      <c r="AA551" s="26"/>
      <c r="AB551" s="24" t="str">
        <f>IF(B551="","",IF(OR(J551="Owner Funding",J551="Drawings",J551="Transfer",J551="Private"),IF(E551="","OK",IF(COUNTIF('01_Setup'!$B$23:$B$32,E551)=1,"OK","Unknown property")),IF(COUNTIF('01_Setup'!$B$23:$B$32,E551)=1,"OK","Unknown property")))</f>
        <v/>
      </c>
      <c r="AC551" s="24" t="str">
        <f t="shared" si="114"/>
        <v/>
      </c>
      <c r="AD551" s="24" t="str">
        <f t="shared" si="115"/>
        <v/>
      </c>
      <c r="AE551" s="24" t="str">
        <f t="shared" si="116"/>
        <v/>
      </c>
    </row>
    <row r="552" spans="1:31">
      <c r="A552" s="20" t="str">
        <f t="shared" si="104"/>
        <v/>
      </c>
      <c r="B552" s="21"/>
      <c r="C552" s="20" t="str">
        <f>IF(B552="","",IF(AND(B552&gt;='01_Setup'!$B$7,B552&lt;='01_Setup'!$B$8),'01_Setup'!$B$6,"Outside selected year"))</f>
        <v/>
      </c>
      <c r="D552" s="20" t="str">
        <f>IF(B552="","",IF(B552&lt;'01_Setup'!$B$7,"",IF(B552&lt;=DATE('01_Setup'!$B$5,7,5),"Q1",IF(B552&lt;=DATE('01_Setup'!$B$5,10,5),"Q2",IF(B552&lt;=DATE('01_Setup'!$B$5+1,1,5),"Q3",IF(B552&lt;='01_Setup'!$B$8,"Q4",""))))))</f>
        <v/>
      </c>
      <c r="E552" s="22"/>
      <c r="F552" s="25"/>
      <c r="G552" s="25"/>
      <c r="H552" s="22"/>
      <c r="I552" s="22"/>
      <c r="J552" s="22"/>
      <c r="K552" s="22"/>
      <c r="L552" s="22"/>
      <c r="M552" s="17"/>
      <c r="N552" s="18"/>
      <c r="O552" s="19" t="str">
        <f t="shared" si="105"/>
        <v/>
      </c>
      <c r="P552" s="19" t="str">
        <f t="shared" si="106"/>
        <v/>
      </c>
      <c r="Q552" s="19" t="str">
        <f t="shared" si="107"/>
        <v/>
      </c>
      <c r="R552" s="19" t="str">
        <f t="shared" si="108"/>
        <v/>
      </c>
      <c r="S552" s="19" t="str">
        <f t="shared" si="109"/>
        <v/>
      </c>
      <c r="T552" s="19" t="str">
        <f t="shared" si="110"/>
        <v/>
      </c>
      <c r="U552" s="19" t="str">
        <f t="shared" si="111"/>
        <v/>
      </c>
      <c r="V552" s="19" t="str">
        <f t="shared" si="112"/>
        <v/>
      </c>
      <c r="W552" s="19" t="str">
        <f t="shared" si="113"/>
        <v/>
      </c>
      <c r="X552" s="17"/>
      <c r="Y552" s="23"/>
      <c r="Z552" s="23"/>
      <c r="AA552" s="26"/>
      <c r="AB552" s="24" t="str">
        <f>IF(B552="","",IF(OR(J552="Owner Funding",J552="Drawings",J552="Transfer",J552="Private"),IF(E552="","OK",IF(COUNTIF('01_Setup'!$B$23:$B$32,E552)=1,"OK","Unknown property")),IF(COUNTIF('01_Setup'!$B$23:$B$32,E552)=1,"OK","Unknown property")))</f>
        <v/>
      </c>
      <c r="AC552" s="24" t="str">
        <f t="shared" si="114"/>
        <v/>
      </c>
      <c r="AD552" s="24" t="str">
        <f t="shared" si="115"/>
        <v/>
      </c>
      <c r="AE552" s="24" t="str">
        <f t="shared" si="116"/>
        <v/>
      </c>
    </row>
    <row r="553" spans="1:31">
      <c r="A553" s="20" t="str">
        <f t="shared" si="104"/>
        <v/>
      </c>
      <c r="B553" s="21"/>
      <c r="C553" s="20" t="str">
        <f>IF(B553="","",IF(AND(B553&gt;='01_Setup'!$B$7,B553&lt;='01_Setup'!$B$8),'01_Setup'!$B$6,"Outside selected year"))</f>
        <v/>
      </c>
      <c r="D553" s="20" t="str">
        <f>IF(B553="","",IF(B553&lt;'01_Setup'!$B$7,"",IF(B553&lt;=DATE('01_Setup'!$B$5,7,5),"Q1",IF(B553&lt;=DATE('01_Setup'!$B$5,10,5),"Q2",IF(B553&lt;=DATE('01_Setup'!$B$5+1,1,5),"Q3",IF(B553&lt;='01_Setup'!$B$8,"Q4",""))))))</f>
        <v/>
      </c>
      <c r="E553" s="22"/>
      <c r="F553" s="25"/>
      <c r="G553" s="25"/>
      <c r="H553" s="22"/>
      <c r="I553" s="22"/>
      <c r="J553" s="22"/>
      <c r="K553" s="22"/>
      <c r="L553" s="22"/>
      <c r="M553" s="17"/>
      <c r="N553" s="18"/>
      <c r="O553" s="19" t="str">
        <f t="shared" si="105"/>
        <v/>
      </c>
      <c r="P553" s="19" t="str">
        <f t="shared" si="106"/>
        <v/>
      </c>
      <c r="Q553" s="19" t="str">
        <f t="shared" si="107"/>
        <v/>
      </c>
      <c r="R553" s="19" t="str">
        <f t="shared" si="108"/>
        <v/>
      </c>
      <c r="S553" s="19" t="str">
        <f t="shared" si="109"/>
        <v/>
      </c>
      <c r="T553" s="19" t="str">
        <f t="shared" si="110"/>
        <v/>
      </c>
      <c r="U553" s="19" t="str">
        <f t="shared" si="111"/>
        <v/>
      </c>
      <c r="V553" s="19" t="str">
        <f t="shared" si="112"/>
        <v/>
      </c>
      <c r="W553" s="19" t="str">
        <f t="shared" si="113"/>
        <v/>
      </c>
      <c r="X553" s="17"/>
      <c r="Y553" s="23"/>
      <c r="Z553" s="23"/>
      <c r="AA553" s="26"/>
      <c r="AB553" s="24" t="str">
        <f>IF(B553="","",IF(OR(J553="Owner Funding",J553="Drawings",J553="Transfer",J553="Private"),IF(E553="","OK",IF(COUNTIF('01_Setup'!$B$23:$B$32,E553)=1,"OK","Unknown property")),IF(COUNTIF('01_Setup'!$B$23:$B$32,E553)=1,"OK","Unknown property")))</f>
        <v/>
      </c>
      <c r="AC553" s="24" t="str">
        <f t="shared" si="114"/>
        <v/>
      </c>
      <c r="AD553" s="24" t="str">
        <f t="shared" si="115"/>
        <v/>
      </c>
      <c r="AE553" s="24" t="str">
        <f t="shared" si="116"/>
        <v/>
      </c>
    </row>
    <row r="554" spans="1:31">
      <c r="A554" s="20" t="str">
        <f t="shared" si="104"/>
        <v/>
      </c>
      <c r="B554" s="21"/>
      <c r="C554" s="20" t="str">
        <f>IF(B554="","",IF(AND(B554&gt;='01_Setup'!$B$7,B554&lt;='01_Setup'!$B$8),'01_Setup'!$B$6,"Outside selected year"))</f>
        <v/>
      </c>
      <c r="D554" s="20" t="str">
        <f>IF(B554="","",IF(B554&lt;'01_Setup'!$B$7,"",IF(B554&lt;=DATE('01_Setup'!$B$5,7,5),"Q1",IF(B554&lt;=DATE('01_Setup'!$B$5,10,5),"Q2",IF(B554&lt;=DATE('01_Setup'!$B$5+1,1,5),"Q3",IF(B554&lt;='01_Setup'!$B$8,"Q4",""))))))</f>
        <v/>
      </c>
      <c r="E554" s="22"/>
      <c r="F554" s="25"/>
      <c r="G554" s="25"/>
      <c r="H554" s="22"/>
      <c r="I554" s="22"/>
      <c r="J554" s="22"/>
      <c r="K554" s="22"/>
      <c r="L554" s="22"/>
      <c r="M554" s="17"/>
      <c r="N554" s="18"/>
      <c r="O554" s="19" t="str">
        <f t="shared" si="105"/>
        <v/>
      </c>
      <c r="P554" s="19" t="str">
        <f t="shared" si="106"/>
        <v/>
      </c>
      <c r="Q554" s="19" t="str">
        <f t="shared" si="107"/>
        <v/>
      </c>
      <c r="R554" s="19" t="str">
        <f t="shared" si="108"/>
        <v/>
      </c>
      <c r="S554" s="19" t="str">
        <f t="shared" si="109"/>
        <v/>
      </c>
      <c r="T554" s="19" t="str">
        <f t="shared" si="110"/>
        <v/>
      </c>
      <c r="U554" s="19" t="str">
        <f t="shared" si="111"/>
        <v/>
      </c>
      <c r="V554" s="19" t="str">
        <f t="shared" si="112"/>
        <v/>
      </c>
      <c r="W554" s="19" t="str">
        <f t="shared" si="113"/>
        <v/>
      </c>
      <c r="X554" s="17"/>
      <c r="Y554" s="23"/>
      <c r="Z554" s="23"/>
      <c r="AA554" s="26"/>
      <c r="AB554" s="24" t="str">
        <f>IF(B554="","",IF(OR(J554="Owner Funding",J554="Drawings",J554="Transfer",J554="Private"),IF(E554="","OK",IF(COUNTIF('01_Setup'!$B$23:$B$32,E554)=1,"OK","Unknown property")),IF(COUNTIF('01_Setup'!$B$23:$B$32,E554)=1,"OK","Unknown property")))</f>
        <v/>
      </c>
      <c r="AC554" s="24" t="str">
        <f t="shared" si="114"/>
        <v/>
      </c>
      <c r="AD554" s="24" t="str">
        <f t="shared" si="115"/>
        <v/>
      </c>
      <c r="AE554" s="24" t="str">
        <f t="shared" si="116"/>
        <v/>
      </c>
    </row>
    <row r="555" spans="1:31">
      <c r="A555" s="20" t="str">
        <f t="shared" si="104"/>
        <v/>
      </c>
      <c r="B555" s="21"/>
      <c r="C555" s="20" t="str">
        <f>IF(B555="","",IF(AND(B555&gt;='01_Setup'!$B$7,B555&lt;='01_Setup'!$B$8),'01_Setup'!$B$6,"Outside selected year"))</f>
        <v/>
      </c>
      <c r="D555" s="20" t="str">
        <f>IF(B555="","",IF(B555&lt;'01_Setup'!$B$7,"",IF(B555&lt;=DATE('01_Setup'!$B$5,7,5),"Q1",IF(B555&lt;=DATE('01_Setup'!$B$5,10,5),"Q2",IF(B555&lt;=DATE('01_Setup'!$B$5+1,1,5),"Q3",IF(B555&lt;='01_Setup'!$B$8,"Q4",""))))))</f>
        <v/>
      </c>
      <c r="E555" s="22"/>
      <c r="F555" s="25"/>
      <c r="G555" s="25"/>
      <c r="H555" s="22"/>
      <c r="I555" s="22"/>
      <c r="J555" s="22"/>
      <c r="K555" s="22"/>
      <c r="L555" s="22"/>
      <c r="M555" s="17"/>
      <c r="N555" s="18"/>
      <c r="O555" s="19" t="str">
        <f t="shared" si="105"/>
        <v/>
      </c>
      <c r="P555" s="19" t="str">
        <f t="shared" si="106"/>
        <v/>
      </c>
      <c r="Q555" s="19" t="str">
        <f t="shared" si="107"/>
        <v/>
      </c>
      <c r="R555" s="19" t="str">
        <f t="shared" si="108"/>
        <v/>
      </c>
      <c r="S555" s="19" t="str">
        <f t="shared" si="109"/>
        <v/>
      </c>
      <c r="T555" s="19" t="str">
        <f t="shared" si="110"/>
        <v/>
      </c>
      <c r="U555" s="19" t="str">
        <f t="shared" si="111"/>
        <v/>
      </c>
      <c r="V555" s="19" t="str">
        <f t="shared" si="112"/>
        <v/>
      </c>
      <c r="W555" s="19" t="str">
        <f t="shared" si="113"/>
        <v/>
      </c>
      <c r="X555" s="17"/>
      <c r="Y555" s="23"/>
      <c r="Z555" s="23"/>
      <c r="AA555" s="26"/>
      <c r="AB555" s="24" t="str">
        <f>IF(B555="","",IF(OR(J555="Owner Funding",J555="Drawings",J555="Transfer",J555="Private"),IF(E555="","OK",IF(COUNTIF('01_Setup'!$B$23:$B$32,E555)=1,"OK","Unknown property")),IF(COUNTIF('01_Setup'!$B$23:$B$32,E555)=1,"OK","Unknown property")))</f>
        <v/>
      </c>
      <c r="AC555" s="24" t="str">
        <f t="shared" si="114"/>
        <v/>
      </c>
      <c r="AD555" s="24" t="str">
        <f t="shared" si="115"/>
        <v/>
      </c>
      <c r="AE555" s="24" t="str">
        <f t="shared" si="116"/>
        <v/>
      </c>
    </row>
    <row r="556" spans="1:31">
      <c r="A556" s="20" t="str">
        <f t="shared" si="104"/>
        <v/>
      </c>
      <c r="B556" s="21"/>
      <c r="C556" s="20" t="str">
        <f>IF(B556="","",IF(AND(B556&gt;='01_Setup'!$B$7,B556&lt;='01_Setup'!$B$8),'01_Setup'!$B$6,"Outside selected year"))</f>
        <v/>
      </c>
      <c r="D556" s="20" t="str">
        <f>IF(B556="","",IF(B556&lt;'01_Setup'!$B$7,"",IF(B556&lt;=DATE('01_Setup'!$B$5,7,5),"Q1",IF(B556&lt;=DATE('01_Setup'!$B$5,10,5),"Q2",IF(B556&lt;=DATE('01_Setup'!$B$5+1,1,5),"Q3",IF(B556&lt;='01_Setup'!$B$8,"Q4",""))))))</f>
        <v/>
      </c>
      <c r="E556" s="22"/>
      <c r="F556" s="25"/>
      <c r="G556" s="25"/>
      <c r="H556" s="22"/>
      <c r="I556" s="22"/>
      <c r="J556" s="22"/>
      <c r="K556" s="22"/>
      <c r="L556" s="22"/>
      <c r="M556" s="17"/>
      <c r="N556" s="18"/>
      <c r="O556" s="19" t="str">
        <f t="shared" si="105"/>
        <v/>
      </c>
      <c r="P556" s="19" t="str">
        <f t="shared" si="106"/>
        <v/>
      </c>
      <c r="Q556" s="19" t="str">
        <f t="shared" si="107"/>
        <v/>
      </c>
      <c r="R556" s="19" t="str">
        <f t="shared" si="108"/>
        <v/>
      </c>
      <c r="S556" s="19" t="str">
        <f t="shared" si="109"/>
        <v/>
      </c>
      <c r="T556" s="19" t="str">
        <f t="shared" si="110"/>
        <v/>
      </c>
      <c r="U556" s="19" t="str">
        <f t="shared" si="111"/>
        <v/>
      </c>
      <c r="V556" s="19" t="str">
        <f t="shared" si="112"/>
        <v/>
      </c>
      <c r="W556" s="19" t="str">
        <f t="shared" si="113"/>
        <v/>
      </c>
      <c r="X556" s="17"/>
      <c r="Y556" s="23"/>
      <c r="Z556" s="23"/>
      <c r="AA556" s="26"/>
      <c r="AB556" s="24" t="str">
        <f>IF(B556="","",IF(OR(J556="Owner Funding",J556="Drawings",J556="Transfer",J556="Private"),IF(E556="","OK",IF(COUNTIF('01_Setup'!$B$23:$B$32,E556)=1,"OK","Unknown property")),IF(COUNTIF('01_Setup'!$B$23:$B$32,E556)=1,"OK","Unknown property")))</f>
        <v/>
      </c>
      <c r="AC556" s="24" t="str">
        <f t="shared" si="114"/>
        <v/>
      </c>
      <c r="AD556" s="24" t="str">
        <f t="shared" si="115"/>
        <v/>
      </c>
      <c r="AE556" s="24" t="str">
        <f t="shared" si="116"/>
        <v/>
      </c>
    </row>
    <row r="557" spans="1:31">
      <c r="A557" s="20" t="str">
        <f t="shared" si="104"/>
        <v/>
      </c>
      <c r="B557" s="21"/>
      <c r="C557" s="20" t="str">
        <f>IF(B557="","",IF(AND(B557&gt;='01_Setup'!$B$7,B557&lt;='01_Setup'!$B$8),'01_Setup'!$B$6,"Outside selected year"))</f>
        <v/>
      </c>
      <c r="D557" s="20" t="str">
        <f>IF(B557="","",IF(B557&lt;'01_Setup'!$B$7,"",IF(B557&lt;=DATE('01_Setup'!$B$5,7,5),"Q1",IF(B557&lt;=DATE('01_Setup'!$B$5,10,5),"Q2",IF(B557&lt;=DATE('01_Setup'!$B$5+1,1,5),"Q3",IF(B557&lt;='01_Setup'!$B$8,"Q4",""))))))</f>
        <v/>
      </c>
      <c r="E557" s="22"/>
      <c r="F557" s="25"/>
      <c r="G557" s="25"/>
      <c r="H557" s="22"/>
      <c r="I557" s="22"/>
      <c r="J557" s="22"/>
      <c r="K557" s="22"/>
      <c r="L557" s="22"/>
      <c r="M557" s="17"/>
      <c r="N557" s="18"/>
      <c r="O557" s="19" t="str">
        <f t="shared" si="105"/>
        <v/>
      </c>
      <c r="P557" s="19" t="str">
        <f t="shared" si="106"/>
        <v/>
      </c>
      <c r="Q557" s="19" t="str">
        <f t="shared" si="107"/>
        <v/>
      </c>
      <c r="R557" s="19" t="str">
        <f t="shared" si="108"/>
        <v/>
      </c>
      <c r="S557" s="19" t="str">
        <f t="shared" si="109"/>
        <v/>
      </c>
      <c r="T557" s="19" t="str">
        <f t="shared" si="110"/>
        <v/>
      </c>
      <c r="U557" s="19" t="str">
        <f t="shared" si="111"/>
        <v/>
      </c>
      <c r="V557" s="19" t="str">
        <f t="shared" si="112"/>
        <v/>
      </c>
      <c r="W557" s="19" t="str">
        <f t="shared" si="113"/>
        <v/>
      </c>
      <c r="X557" s="17"/>
      <c r="Y557" s="23"/>
      <c r="Z557" s="23"/>
      <c r="AA557" s="26"/>
      <c r="AB557" s="24" t="str">
        <f>IF(B557="","",IF(OR(J557="Owner Funding",J557="Drawings",J557="Transfer",J557="Private"),IF(E557="","OK",IF(COUNTIF('01_Setup'!$B$23:$B$32,E557)=1,"OK","Unknown property")),IF(COUNTIF('01_Setup'!$B$23:$B$32,E557)=1,"OK","Unknown property")))</f>
        <v/>
      </c>
      <c r="AC557" s="24" t="str">
        <f t="shared" si="114"/>
        <v/>
      </c>
      <c r="AD557" s="24" t="str">
        <f t="shared" si="115"/>
        <v/>
      </c>
      <c r="AE557" s="24" t="str">
        <f t="shared" si="116"/>
        <v/>
      </c>
    </row>
    <row r="558" spans="1:31">
      <c r="A558" s="20" t="str">
        <f t="shared" si="104"/>
        <v/>
      </c>
      <c r="B558" s="21"/>
      <c r="C558" s="20" t="str">
        <f>IF(B558="","",IF(AND(B558&gt;='01_Setup'!$B$7,B558&lt;='01_Setup'!$B$8),'01_Setup'!$B$6,"Outside selected year"))</f>
        <v/>
      </c>
      <c r="D558" s="20" t="str">
        <f>IF(B558="","",IF(B558&lt;'01_Setup'!$B$7,"",IF(B558&lt;=DATE('01_Setup'!$B$5,7,5),"Q1",IF(B558&lt;=DATE('01_Setup'!$B$5,10,5),"Q2",IF(B558&lt;=DATE('01_Setup'!$B$5+1,1,5),"Q3",IF(B558&lt;='01_Setup'!$B$8,"Q4",""))))))</f>
        <v/>
      </c>
      <c r="E558" s="22"/>
      <c r="F558" s="25"/>
      <c r="G558" s="25"/>
      <c r="H558" s="22"/>
      <c r="I558" s="22"/>
      <c r="J558" s="22"/>
      <c r="K558" s="22"/>
      <c r="L558" s="22"/>
      <c r="M558" s="17"/>
      <c r="N558" s="18"/>
      <c r="O558" s="19" t="str">
        <f t="shared" si="105"/>
        <v/>
      </c>
      <c r="P558" s="19" t="str">
        <f t="shared" si="106"/>
        <v/>
      </c>
      <c r="Q558" s="19" t="str">
        <f t="shared" si="107"/>
        <v/>
      </c>
      <c r="R558" s="19" t="str">
        <f t="shared" si="108"/>
        <v/>
      </c>
      <c r="S558" s="19" t="str">
        <f t="shared" si="109"/>
        <v/>
      </c>
      <c r="T558" s="19" t="str">
        <f t="shared" si="110"/>
        <v/>
      </c>
      <c r="U558" s="19" t="str">
        <f t="shared" si="111"/>
        <v/>
      </c>
      <c r="V558" s="19" t="str">
        <f t="shared" si="112"/>
        <v/>
      </c>
      <c r="W558" s="19" t="str">
        <f t="shared" si="113"/>
        <v/>
      </c>
      <c r="X558" s="17"/>
      <c r="Y558" s="23"/>
      <c r="Z558" s="23"/>
      <c r="AA558" s="26"/>
      <c r="AB558" s="24" t="str">
        <f>IF(B558="","",IF(OR(J558="Owner Funding",J558="Drawings",J558="Transfer",J558="Private"),IF(E558="","OK",IF(COUNTIF('01_Setup'!$B$23:$B$32,E558)=1,"OK","Unknown property")),IF(COUNTIF('01_Setup'!$B$23:$B$32,E558)=1,"OK","Unknown property")))</f>
        <v/>
      </c>
      <c r="AC558" s="24" t="str">
        <f t="shared" si="114"/>
        <v/>
      </c>
      <c r="AD558" s="24" t="str">
        <f t="shared" si="115"/>
        <v/>
      </c>
      <c r="AE558" s="24" t="str">
        <f t="shared" si="116"/>
        <v/>
      </c>
    </row>
    <row r="559" spans="1:31">
      <c r="A559" s="20" t="str">
        <f t="shared" si="104"/>
        <v/>
      </c>
      <c r="B559" s="21"/>
      <c r="C559" s="20" t="str">
        <f>IF(B559="","",IF(AND(B559&gt;='01_Setup'!$B$7,B559&lt;='01_Setup'!$B$8),'01_Setup'!$B$6,"Outside selected year"))</f>
        <v/>
      </c>
      <c r="D559" s="20" t="str">
        <f>IF(B559="","",IF(B559&lt;'01_Setup'!$B$7,"",IF(B559&lt;=DATE('01_Setup'!$B$5,7,5),"Q1",IF(B559&lt;=DATE('01_Setup'!$B$5,10,5),"Q2",IF(B559&lt;=DATE('01_Setup'!$B$5+1,1,5),"Q3",IF(B559&lt;='01_Setup'!$B$8,"Q4",""))))))</f>
        <v/>
      </c>
      <c r="E559" s="22"/>
      <c r="F559" s="25"/>
      <c r="G559" s="25"/>
      <c r="H559" s="22"/>
      <c r="I559" s="22"/>
      <c r="J559" s="22"/>
      <c r="K559" s="22"/>
      <c r="L559" s="22"/>
      <c r="M559" s="17"/>
      <c r="N559" s="18"/>
      <c r="O559" s="19" t="str">
        <f t="shared" si="105"/>
        <v/>
      </c>
      <c r="P559" s="19" t="str">
        <f t="shared" si="106"/>
        <v/>
      </c>
      <c r="Q559" s="19" t="str">
        <f t="shared" si="107"/>
        <v/>
      </c>
      <c r="R559" s="19" t="str">
        <f t="shared" si="108"/>
        <v/>
      </c>
      <c r="S559" s="19" t="str">
        <f t="shared" si="109"/>
        <v/>
      </c>
      <c r="T559" s="19" t="str">
        <f t="shared" si="110"/>
        <v/>
      </c>
      <c r="U559" s="19" t="str">
        <f t="shared" si="111"/>
        <v/>
      </c>
      <c r="V559" s="19" t="str">
        <f t="shared" si="112"/>
        <v/>
      </c>
      <c r="W559" s="19" t="str">
        <f t="shared" si="113"/>
        <v/>
      </c>
      <c r="X559" s="17"/>
      <c r="Y559" s="23"/>
      <c r="Z559" s="23"/>
      <c r="AA559" s="26"/>
      <c r="AB559" s="24" t="str">
        <f>IF(B559="","",IF(OR(J559="Owner Funding",J559="Drawings",J559="Transfer",J559="Private"),IF(E559="","OK",IF(COUNTIF('01_Setup'!$B$23:$B$32,E559)=1,"OK","Unknown property")),IF(COUNTIF('01_Setup'!$B$23:$B$32,E559)=1,"OK","Unknown property")))</f>
        <v/>
      </c>
      <c r="AC559" s="24" t="str">
        <f t="shared" si="114"/>
        <v/>
      </c>
      <c r="AD559" s="24" t="str">
        <f t="shared" si="115"/>
        <v/>
      </c>
      <c r="AE559" s="24" t="str">
        <f t="shared" si="116"/>
        <v/>
      </c>
    </row>
    <row r="560" spans="1:31">
      <c r="A560" s="20" t="str">
        <f t="shared" si="104"/>
        <v/>
      </c>
      <c r="B560" s="21"/>
      <c r="C560" s="20" t="str">
        <f>IF(B560="","",IF(AND(B560&gt;='01_Setup'!$B$7,B560&lt;='01_Setup'!$B$8),'01_Setup'!$B$6,"Outside selected year"))</f>
        <v/>
      </c>
      <c r="D560" s="20" t="str">
        <f>IF(B560="","",IF(B560&lt;'01_Setup'!$B$7,"",IF(B560&lt;=DATE('01_Setup'!$B$5,7,5),"Q1",IF(B560&lt;=DATE('01_Setup'!$B$5,10,5),"Q2",IF(B560&lt;=DATE('01_Setup'!$B$5+1,1,5),"Q3",IF(B560&lt;='01_Setup'!$B$8,"Q4",""))))))</f>
        <v/>
      </c>
      <c r="E560" s="22"/>
      <c r="F560" s="25"/>
      <c r="G560" s="25"/>
      <c r="H560" s="22"/>
      <c r="I560" s="22"/>
      <c r="J560" s="22"/>
      <c r="K560" s="22"/>
      <c r="L560" s="22"/>
      <c r="M560" s="17"/>
      <c r="N560" s="18"/>
      <c r="O560" s="19" t="str">
        <f t="shared" si="105"/>
        <v/>
      </c>
      <c r="P560" s="19" t="str">
        <f t="shared" si="106"/>
        <v/>
      </c>
      <c r="Q560" s="19" t="str">
        <f t="shared" si="107"/>
        <v/>
      </c>
      <c r="R560" s="19" t="str">
        <f t="shared" si="108"/>
        <v/>
      </c>
      <c r="S560" s="19" t="str">
        <f t="shared" si="109"/>
        <v/>
      </c>
      <c r="T560" s="19" t="str">
        <f t="shared" si="110"/>
        <v/>
      </c>
      <c r="U560" s="19" t="str">
        <f t="shared" si="111"/>
        <v/>
      </c>
      <c r="V560" s="19" t="str">
        <f t="shared" si="112"/>
        <v/>
      </c>
      <c r="W560" s="19" t="str">
        <f t="shared" si="113"/>
        <v/>
      </c>
      <c r="X560" s="17"/>
      <c r="Y560" s="23"/>
      <c r="Z560" s="23"/>
      <c r="AA560" s="26"/>
      <c r="AB560" s="24" t="str">
        <f>IF(B560="","",IF(OR(J560="Owner Funding",J560="Drawings",J560="Transfer",J560="Private"),IF(E560="","OK",IF(COUNTIF('01_Setup'!$B$23:$B$32,E560)=1,"OK","Unknown property")),IF(COUNTIF('01_Setup'!$B$23:$B$32,E560)=1,"OK","Unknown property")))</f>
        <v/>
      </c>
      <c r="AC560" s="24" t="str">
        <f t="shared" si="114"/>
        <v/>
      </c>
      <c r="AD560" s="24" t="str">
        <f t="shared" si="115"/>
        <v/>
      </c>
      <c r="AE560" s="24" t="str">
        <f t="shared" si="116"/>
        <v/>
      </c>
    </row>
    <row r="561" spans="1:31">
      <c r="A561" s="20" t="str">
        <f t="shared" si="104"/>
        <v/>
      </c>
      <c r="B561" s="21"/>
      <c r="C561" s="20" t="str">
        <f>IF(B561="","",IF(AND(B561&gt;='01_Setup'!$B$7,B561&lt;='01_Setup'!$B$8),'01_Setup'!$B$6,"Outside selected year"))</f>
        <v/>
      </c>
      <c r="D561" s="20" t="str">
        <f>IF(B561="","",IF(B561&lt;'01_Setup'!$B$7,"",IF(B561&lt;=DATE('01_Setup'!$B$5,7,5),"Q1",IF(B561&lt;=DATE('01_Setup'!$B$5,10,5),"Q2",IF(B561&lt;=DATE('01_Setup'!$B$5+1,1,5),"Q3",IF(B561&lt;='01_Setup'!$B$8,"Q4",""))))))</f>
        <v/>
      </c>
      <c r="E561" s="22"/>
      <c r="F561" s="25"/>
      <c r="G561" s="25"/>
      <c r="H561" s="22"/>
      <c r="I561" s="22"/>
      <c r="J561" s="22"/>
      <c r="K561" s="22"/>
      <c r="L561" s="22"/>
      <c r="M561" s="17"/>
      <c r="N561" s="18"/>
      <c r="O561" s="19" t="str">
        <f t="shared" si="105"/>
        <v/>
      </c>
      <c r="P561" s="19" t="str">
        <f t="shared" si="106"/>
        <v/>
      </c>
      <c r="Q561" s="19" t="str">
        <f t="shared" si="107"/>
        <v/>
      </c>
      <c r="R561" s="19" t="str">
        <f t="shared" si="108"/>
        <v/>
      </c>
      <c r="S561" s="19" t="str">
        <f t="shared" si="109"/>
        <v/>
      </c>
      <c r="T561" s="19" t="str">
        <f t="shared" si="110"/>
        <v/>
      </c>
      <c r="U561" s="19" t="str">
        <f t="shared" si="111"/>
        <v/>
      </c>
      <c r="V561" s="19" t="str">
        <f t="shared" si="112"/>
        <v/>
      </c>
      <c r="W561" s="19" t="str">
        <f t="shared" si="113"/>
        <v/>
      </c>
      <c r="X561" s="17"/>
      <c r="Y561" s="23"/>
      <c r="Z561" s="23"/>
      <c r="AA561" s="26"/>
      <c r="AB561" s="24" t="str">
        <f>IF(B561="","",IF(OR(J561="Owner Funding",J561="Drawings",J561="Transfer",J561="Private"),IF(E561="","OK",IF(COUNTIF('01_Setup'!$B$23:$B$32,E561)=1,"OK","Unknown property")),IF(COUNTIF('01_Setup'!$B$23:$B$32,E561)=1,"OK","Unknown property")))</f>
        <v/>
      </c>
      <c r="AC561" s="24" t="str">
        <f t="shared" si="114"/>
        <v/>
      </c>
      <c r="AD561" s="24" t="str">
        <f t="shared" si="115"/>
        <v/>
      </c>
      <c r="AE561" s="24" t="str">
        <f t="shared" si="116"/>
        <v/>
      </c>
    </row>
    <row r="562" spans="1:31">
      <c r="A562" s="20" t="str">
        <f t="shared" si="104"/>
        <v/>
      </c>
      <c r="B562" s="21"/>
      <c r="C562" s="20" t="str">
        <f>IF(B562="","",IF(AND(B562&gt;='01_Setup'!$B$7,B562&lt;='01_Setup'!$B$8),'01_Setup'!$B$6,"Outside selected year"))</f>
        <v/>
      </c>
      <c r="D562" s="20" t="str">
        <f>IF(B562="","",IF(B562&lt;'01_Setup'!$B$7,"",IF(B562&lt;=DATE('01_Setup'!$B$5,7,5),"Q1",IF(B562&lt;=DATE('01_Setup'!$B$5,10,5),"Q2",IF(B562&lt;=DATE('01_Setup'!$B$5+1,1,5),"Q3",IF(B562&lt;='01_Setup'!$B$8,"Q4",""))))))</f>
        <v/>
      </c>
      <c r="E562" s="22"/>
      <c r="F562" s="25"/>
      <c r="G562" s="25"/>
      <c r="H562" s="22"/>
      <c r="I562" s="22"/>
      <c r="J562" s="22"/>
      <c r="K562" s="22"/>
      <c r="L562" s="22"/>
      <c r="M562" s="17"/>
      <c r="N562" s="18"/>
      <c r="O562" s="19" t="str">
        <f t="shared" si="105"/>
        <v/>
      </c>
      <c r="P562" s="19" t="str">
        <f t="shared" si="106"/>
        <v/>
      </c>
      <c r="Q562" s="19" t="str">
        <f t="shared" si="107"/>
        <v/>
      </c>
      <c r="R562" s="19" t="str">
        <f t="shared" si="108"/>
        <v/>
      </c>
      <c r="S562" s="19" t="str">
        <f t="shared" si="109"/>
        <v/>
      </c>
      <c r="T562" s="19" t="str">
        <f t="shared" si="110"/>
        <v/>
      </c>
      <c r="U562" s="19" t="str">
        <f t="shared" si="111"/>
        <v/>
      </c>
      <c r="V562" s="19" t="str">
        <f t="shared" si="112"/>
        <v/>
      </c>
      <c r="W562" s="19" t="str">
        <f t="shared" si="113"/>
        <v/>
      </c>
      <c r="X562" s="17"/>
      <c r="Y562" s="23"/>
      <c r="Z562" s="23"/>
      <c r="AA562" s="26"/>
      <c r="AB562" s="24" t="str">
        <f>IF(B562="","",IF(OR(J562="Owner Funding",J562="Drawings",J562="Transfer",J562="Private"),IF(E562="","OK",IF(COUNTIF('01_Setup'!$B$23:$B$32,E562)=1,"OK","Unknown property")),IF(COUNTIF('01_Setup'!$B$23:$B$32,E562)=1,"OK","Unknown property")))</f>
        <v/>
      </c>
      <c r="AC562" s="24" t="str">
        <f t="shared" si="114"/>
        <v/>
      </c>
      <c r="AD562" s="24" t="str">
        <f t="shared" si="115"/>
        <v/>
      </c>
      <c r="AE562" s="24" t="str">
        <f t="shared" si="116"/>
        <v/>
      </c>
    </row>
    <row r="563" spans="1:31">
      <c r="A563" s="20" t="str">
        <f t="shared" si="104"/>
        <v/>
      </c>
      <c r="B563" s="21"/>
      <c r="C563" s="20" t="str">
        <f>IF(B563="","",IF(AND(B563&gt;='01_Setup'!$B$7,B563&lt;='01_Setup'!$B$8),'01_Setup'!$B$6,"Outside selected year"))</f>
        <v/>
      </c>
      <c r="D563" s="20" t="str">
        <f>IF(B563="","",IF(B563&lt;'01_Setup'!$B$7,"",IF(B563&lt;=DATE('01_Setup'!$B$5,7,5),"Q1",IF(B563&lt;=DATE('01_Setup'!$B$5,10,5),"Q2",IF(B563&lt;=DATE('01_Setup'!$B$5+1,1,5),"Q3",IF(B563&lt;='01_Setup'!$B$8,"Q4",""))))))</f>
        <v/>
      </c>
      <c r="E563" s="22"/>
      <c r="F563" s="25"/>
      <c r="G563" s="25"/>
      <c r="H563" s="22"/>
      <c r="I563" s="22"/>
      <c r="J563" s="22"/>
      <c r="K563" s="22"/>
      <c r="L563" s="22"/>
      <c r="M563" s="17"/>
      <c r="N563" s="18"/>
      <c r="O563" s="19" t="str">
        <f t="shared" si="105"/>
        <v/>
      </c>
      <c r="P563" s="19" t="str">
        <f t="shared" si="106"/>
        <v/>
      </c>
      <c r="Q563" s="19" t="str">
        <f t="shared" si="107"/>
        <v/>
      </c>
      <c r="R563" s="19" t="str">
        <f t="shared" si="108"/>
        <v/>
      </c>
      <c r="S563" s="19" t="str">
        <f t="shared" si="109"/>
        <v/>
      </c>
      <c r="T563" s="19" t="str">
        <f t="shared" si="110"/>
        <v/>
      </c>
      <c r="U563" s="19" t="str">
        <f t="shared" si="111"/>
        <v/>
      </c>
      <c r="V563" s="19" t="str">
        <f t="shared" si="112"/>
        <v/>
      </c>
      <c r="W563" s="19" t="str">
        <f t="shared" si="113"/>
        <v/>
      </c>
      <c r="X563" s="17"/>
      <c r="Y563" s="23"/>
      <c r="Z563" s="23"/>
      <c r="AA563" s="26"/>
      <c r="AB563" s="24" t="str">
        <f>IF(B563="","",IF(OR(J563="Owner Funding",J563="Drawings",J563="Transfer",J563="Private"),IF(E563="","OK",IF(COUNTIF('01_Setup'!$B$23:$B$32,E563)=1,"OK","Unknown property")),IF(COUNTIF('01_Setup'!$B$23:$B$32,E563)=1,"OK","Unknown property")))</f>
        <v/>
      </c>
      <c r="AC563" s="24" t="str">
        <f t="shared" si="114"/>
        <v/>
      </c>
      <c r="AD563" s="24" t="str">
        <f t="shared" si="115"/>
        <v/>
      </c>
      <c r="AE563" s="24" t="str">
        <f t="shared" si="116"/>
        <v/>
      </c>
    </row>
    <row r="564" spans="1:31">
      <c r="A564" s="20" t="str">
        <f t="shared" si="104"/>
        <v/>
      </c>
      <c r="B564" s="21"/>
      <c r="C564" s="20" t="str">
        <f>IF(B564="","",IF(AND(B564&gt;='01_Setup'!$B$7,B564&lt;='01_Setup'!$B$8),'01_Setup'!$B$6,"Outside selected year"))</f>
        <v/>
      </c>
      <c r="D564" s="20" t="str">
        <f>IF(B564="","",IF(B564&lt;'01_Setup'!$B$7,"",IF(B564&lt;=DATE('01_Setup'!$B$5,7,5),"Q1",IF(B564&lt;=DATE('01_Setup'!$B$5,10,5),"Q2",IF(B564&lt;=DATE('01_Setup'!$B$5+1,1,5),"Q3",IF(B564&lt;='01_Setup'!$B$8,"Q4",""))))))</f>
        <v/>
      </c>
      <c r="E564" s="22"/>
      <c r="F564" s="25"/>
      <c r="G564" s="25"/>
      <c r="H564" s="22"/>
      <c r="I564" s="22"/>
      <c r="J564" s="22"/>
      <c r="K564" s="22"/>
      <c r="L564" s="22"/>
      <c r="M564" s="17"/>
      <c r="N564" s="18"/>
      <c r="O564" s="19" t="str">
        <f t="shared" si="105"/>
        <v/>
      </c>
      <c r="P564" s="19" t="str">
        <f t="shared" si="106"/>
        <v/>
      </c>
      <c r="Q564" s="19" t="str">
        <f t="shared" si="107"/>
        <v/>
      </c>
      <c r="R564" s="19" t="str">
        <f t="shared" si="108"/>
        <v/>
      </c>
      <c r="S564" s="19" t="str">
        <f t="shared" si="109"/>
        <v/>
      </c>
      <c r="T564" s="19" t="str">
        <f t="shared" si="110"/>
        <v/>
      </c>
      <c r="U564" s="19" t="str">
        <f t="shared" si="111"/>
        <v/>
      </c>
      <c r="V564" s="19" t="str">
        <f t="shared" si="112"/>
        <v/>
      </c>
      <c r="W564" s="19" t="str">
        <f t="shared" si="113"/>
        <v/>
      </c>
      <c r="X564" s="17"/>
      <c r="Y564" s="23"/>
      <c r="Z564" s="23"/>
      <c r="AA564" s="26"/>
      <c r="AB564" s="24" t="str">
        <f>IF(B564="","",IF(OR(J564="Owner Funding",J564="Drawings",J564="Transfer",J564="Private"),IF(E564="","OK",IF(COUNTIF('01_Setup'!$B$23:$B$32,E564)=1,"OK","Unknown property")),IF(COUNTIF('01_Setup'!$B$23:$B$32,E564)=1,"OK","Unknown property")))</f>
        <v/>
      </c>
      <c r="AC564" s="24" t="str">
        <f t="shared" si="114"/>
        <v/>
      </c>
      <c r="AD564" s="24" t="str">
        <f t="shared" si="115"/>
        <v/>
      </c>
      <c r="AE564" s="24" t="str">
        <f t="shared" si="116"/>
        <v/>
      </c>
    </row>
    <row r="565" spans="1:31">
      <c r="A565" s="20" t="str">
        <f t="shared" si="104"/>
        <v/>
      </c>
      <c r="B565" s="21"/>
      <c r="C565" s="20" t="str">
        <f>IF(B565="","",IF(AND(B565&gt;='01_Setup'!$B$7,B565&lt;='01_Setup'!$B$8),'01_Setup'!$B$6,"Outside selected year"))</f>
        <v/>
      </c>
      <c r="D565" s="20" t="str">
        <f>IF(B565="","",IF(B565&lt;'01_Setup'!$B$7,"",IF(B565&lt;=DATE('01_Setup'!$B$5,7,5),"Q1",IF(B565&lt;=DATE('01_Setup'!$B$5,10,5),"Q2",IF(B565&lt;=DATE('01_Setup'!$B$5+1,1,5),"Q3",IF(B565&lt;='01_Setup'!$B$8,"Q4",""))))))</f>
        <v/>
      </c>
      <c r="E565" s="22"/>
      <c r="F565" s="25"/>
      <c r="G565" s="25"/>
      <c r="H565" s="22"/>
      <c r="I565" s="22"/>
      <c r="J565" s="22"/>
      <c r="K565" s="22"/>
      <c r="L565" s="22"/>
      <c r="M565" s="17"/>
      <c r="N565" s="18"/>
      <c r="O565" s="19" t="str">
        <f t="shared" si="105"/>
        <v/>
      </c>
      <c r="P565" s="19" t="str">
        <f t="shared" si="106"/>
        <v/>
      </c>
      <c r="Q565" s="19" t="str">
        <f t="shared" si="107"/>
        <v/>
      </c>
      <c r="R565" s="19" t="str">
        <f t="shared" si="108"/>
        <v/>
      </c>
      <c r="S565" s="19" t="str">
        <f t="shared" si="109"/>
        <v/>
      </c>
      <c r="T565" s="19" t="str">
        <f t="shared" si="110"/>
        <v/>
      </c>
      <c r="U565" s="19" t="str">
        <f t="shared" si="111"/>
        <v/>
      </c>
      <c r="V565" s="19" t="str">
        <f t="shared" si="112"/>
        <v/>
      </c>
      <c r="W565" s="19" t="str">
        <f t="shared" si="113"/>
        <v/>
      </c>
      <c r="X565" s="17"/>
      <c r="Y565" s="23"/>
      <c r="Z565" s="23"/>
      <c r="AA565" s="26"/>
      <c r="AB565" s="24" t="str">
        <f>IF(B565="","",IF(OR(J565="Owner Funding",J565="Drawings",J565="Transfer",J565="Private"),IF(E565="","OK",IF(COUNTIF('01_Setup'!$B$23:$B$32,E565)=1,"OK","Unknown property")),IF(COUNTIF('01_Setup'!$B$23:$B$32,E565)=1,"OK","Unknown property")))</f>
        <v/>
      </c>
      <c r="AC565" s="24" t="str">
        <f t="shared" si="114"/>
        <v/>
      </c>
      <c r="AD565" s="24" t="str">
        <f t="shared" si="115"/>
        <v/>
      </c>
      <c r="AE565" s="24" t="str">
        <f t="shared" si="116"/>
        <v/>
      </c>
    </row>
    <row r="566" spans="1:31">
      <c r="A566" s="20" t="str">
        <f t="shared" si="104"/>
        <v/>
      </c>
      <c r="B566" s="21"/>
      <c r="C566" s="20" t="str">
        <f>IF(B566="","",IF(AND(B566&gt;='01_Setup'!$B$7,B566&lt;='01_Setup'!$B$8),'01_Setup'!$B$6,"Outside selected year"))</f>
        <v/>
      </c>
      <c r="D566" s="20" t="str">
        <f>IF(B566="","",IF(B566&lt;'01_Setup'!$B$7,"",IF(B566&lt;=DATE('01_Setup'!$B$5,7,5),"Q1",IF(B566&lt;=DATE('01_Setup'!$B$5,10,5),"Q2",IF(B566&lt;=DATE('01_Setup'!$B$5+1,1,5),"Q3",IF(B566&lt;='01_Setup'!$B$8,"Q4",""))))))</f>
        <v/>
      </c>
      <c r="E566" s="22"/>
      <c r="F566" s="25"/>
      <c r="G566" s="25"/>
      <c r="H566" s="22"/>
      <c r="I566" s="22"/>
      <c r="J566" s="22"/>
      <c r="K566" s="22"/>
      <c r="L566" s="22"/>
      <c r="M566" s="17"/>
      <c r="N566" s="18"/>
      <c r="O566" s="19" t="str">
        <f t="shared" si="105"/>
        <v/>
      </c>
      <c r="P566" s="19" t="str">
        <f t="shared" si="106"/>
        <v/>
      </c>
      <c r="Q566" s="19" t="str">
        <f t="shared" si="107"/>
        <v/>
      </c>
      <c r="R566" s="19" t="str">
        <f t="shared" si="108"/>
        <v/>
      </c>
      <c r="S566" s="19" t="str">
        <f t="shared" si="109"/>
        <v/>
      </c>
      <c r="T566" s="19" t="str">
        <f t="shared" si="110"/>
        <v/>
      </c>
      <c r="U566" s="19" t="str">
        <f t="shared" si="111"/>
        <v/>
      </c>
      <c r="V566" s="19" t="str">
        <f t="shared" si="112"/>
        <v/>
      </c>
      <c r="W566" s="19" t="str">
        <f t="shared" si="113"/>
        <v/>
      </c>
      <c r="X566" s="17"/>
      <c r="Y566" s="23"/>
      <c r="Z566" s="23"/>
      <c r="AA566" s="26"/>
      <c r="AB566" s="24" t="str">
        <f>IF(B566="","",IF(OR(J566="Owner Funding",J566="Drawings",J566="Transfer",J566="Private"),IF(E566="","OK",IF(COUNTIF('01_Setup'!$B$23:$B$32,E566)=1,"OK","Unknown property")),IF(COUNTIF('01_Setup'!$B$23:$B$32,E566)=1,"OK","Unknown property")))</f>
        <v/>
      </c>
      <c r="AC566" s="24" t="str">
        <f t="shared" si="114"/>
        <v/>
      </c>
      <c r="AD566" s="24" t="str">
        <f t="shared" si="115"/>
        <v/>
      </c>
      <c r="AE566" s="24" t="str">
        <f t="shared" si="116"/>
        <v/>
      </c>
    </row>
    <row r="567" spans="1:31">
      <c r="A567" s="20" t="str">
        <f t="shared" si="104"/>
        <v/>
      </c>
      <c r="B567" s="21"/>
      <c r="C567" s="20" t="str">
        <f>IF(B567="","",IF(AND(B567&gt;='01_Setup'!$B$7,B567&lt;='01_Setup'!$B$8),'01_Setup'!$B$6,"Outside selected year"))</f>
        <v/>
      </c>
      <c r="D567" s="20" t="str">
        <f>IF(B567="","",IF(B567&lt;'01_Setup'!$B$7,"",IF(B567&lt;=DATE('01_Setup'!$B$5,7,5),"Q1",IF(B567&lt;=DATE('01_Setup'!$B$5,10,5),"Q2",IF(B567&lt;=DATE('01_Setup'!$B$5+1,1,5),"Q3",IF(B567&lt;='01_Setup'!$B$8,"Q4",""))))))</f>
        <v/>
      </c>
      <c r="E567" s="22"/>
      <c r="F567" s="25"/>
      <c r="G567" s="25"/>
      <c r="H567" s="22"/>
      <c r="I567" s="22"/>
      <c r="J567" s="22"/>
      <c r="K567" s="22"/>
      <c r="L567" s="22"/>
      <c r="M567" s="17"/>
      <c r="N567" s="18"/>
      <c r="O567" s="19" t="str">
        <f t="shared" si="105"/>
        <v/>
      </c>
      <c r="P567" s="19" t="str">
        <f t="shared" si="106"/>
        <v/>
      </c>
      <c r="Q567" s="19" t="str">
        <f t="shared" si="107"/>
        <v/>
      </c>
      <c r="R567" s="19" t="str">
        <f t="shared" si="108"/>
        <v/>
      </c>
      <c r="S567" s="19" t="str">
        <f t="shared" si="109"/>
        <v/>
      </c>
      <c r="T567" s="19" t="str">
        <f t="shared" si="110"/>
        <v/>
      </c>
      <c r="U567" s="19" t="str">
        <f t="shared" si="111"/>
        <v/>
      </c>
      <c r="V567" s="19" t="str">
        <f t="shared" si="112"/>
        <v/>
      </c>
      <c r="W567" s="19" t="str">
        <f t="shared" si="113"/>
        <v/>
      </c>
      <c r="X567" s="17"/>
      <c r="Y567" s="23"/>
      <c r="Z567" s="23"/>
      <c r="AA567" s="26"/>
      <c r="AB567" s="24" t="str">
        <f>IF(B567="","",IF(OR(J567="Owner Funding",J567="Drawings",J567="Transfer",J567="Private"),IF(E567="","OK",IF(COUNTIF('01_Setup'!$B$23:$B$32,E567)=1,"OK","Unknown property")),IF(COUNTIF('01_Setup'!$B$23:$B$32,E567)=1,"OK","Unknown property")))</f>
        <v/>
      </c>
      <c r="AC567" s="24" t="str">
        <f t="shared" si="114"/>
        <v/>
      </c>
      <c r="AD567" s="24" t="str">
        <f t="shared" si="115"/>
        <v/>
      </c>
      <c r="AE567" s="24" t="str">
        <f t="shared" si="116"/>
        <v/>
      </c>
    </row>
    <row r="568" spans="1:31">
      <c r="A568" s="20" t="str">
        <f t="shared" si="104"/>
        <v/>
      </c>
      <c r="B568" s="21"/>
      <c r="C568" s="20" t="str">
        <f>IF(B568="","",IF(AND(B568&gt;='01_Setup'!$B$7,B568&lt;='01_Setup'!$B$8),'01_Setup'!$B$6,"Outside selected year"))</f>
        <v/>
      </c>
      <c r="D568" s="20" t="str">
        <f>IF(B568="","",IF(B568&lt;'01_Setup'!$B$7,"",IF(B568&lt;=DATE('01_Setup'!$B$5,7,5),"Q1",IF(B568&lt;=DATE('01_Setup'!$B$5,10,5),"Q2",IF(B568&lt;=DATE('01_Setup'!$B$5+1,1,5),"Q3",IF(B568&lt;='01_Setup'!$B$8,"Q4",""))))))</f>
        <v/>
      </c>
      <c r="E568" s="22"/>
      <c r="F568" s="25"/>
      <c r="G568" s="25"/>
      <c r="H568" s="22"/>
      <c r="I568" s="22"/>
      <c r="J568" s="22"/>
      <c r="K568" s="22"/>
      <c r="L568" s="22"/>
      <c r="M568" s="17"/>
      <c r="N568" s="18"/>
      <c r="O568" s="19" t="str">
        <f t="shared" si="105"/>
        <v/>
      </c>
      <c r="P568" s="19" t="str">
        <f t="shared" si="106"/>
        <v/>
      </c>
      <c r="Q568" s="19" t="str">
        <f t="shared" si="107"/>
        <v/>
      </c>
      <c r="R568" s="19" t="str">
        <f t="shared" si="108"/>
        <v/>
      </c>
      <c r="S568" s="19" t="str">
        <f t="shared" si="109"/>
        <v/>
      </c>
      <c r="T568" s="19" t="str">
        <f t="shared" si="110"/>
        <v/>
      </c>
      <c r="U568" s="19" t="str">
        <f t="shared" si="111"/>
        <v/>
      </c>
      <c r="V568" s="19" t="str">
        <f t="shared" si="112"/>
        <v/>
      </c>
      <c r="W568" s="19" t="str">
        <f t="shared" si="113"/>
        <v/>
      </c>
      <c r="X568" s="17"/>
      <c r="Y568" s="23"/>
      <c r="Z568" s="23"/>
      <c r="AA568" s="26"/>
      <c r="AB568" s="24" t="str">
        <f>IF(B568="","",IF(OR(J568="Owner Funding",J568="Drawings",J568="Transfer",J568="Private"),IF(E568="","OK",IF(COUNTIF('01_Setup'!$B$23:$B$32,E568)=1,"OK","Unknown property")),IF(COUNTIF('01_Setup'!$B$23:$B$32,E568)=1,"OK","Unknown property")))</f>
        <v/>
      </c>
      <c r="AC568" s="24" t="str">
        <f t="shared" si="114"/>
        <v/>
      </c>
      <c r="AD568" s="24" t="str">
        <f t="shared" si="115"/>
        <v/>
      </c>
      <c r="AE568" s="24" t="str">
        <f t="shared" si="116"/>
        <v/>
      </c>
    </row>
    <row r="569" spans="1:31">
      <c r="A569" s="20" t="str">
        <f t="shared" si="104"/>
        <v/>
      </c>
      <c r="B569" s="21"/>
      <c r="C569" s="20" t="str">
        <f>IF(B569="","",IF(AND(B569&gt;='01_Setup'!$B$7,B569&lt;='01_Setup'!$B$8),'01_Setup'!$B$6,"Outside selected year"))</f>
        <v/>
      </c>
      <c r="D569" s="20" t="str">
        <f>IF(B569="","",IF(B569&lt;'01_Setup'!$B$7,"",IF(B569&lt;=DATE('01_Setup'!$B$5,7,5),"Q1",IF(B569&lt;=DATE('01_Setup'!$B$5,10,5),"Q2",IF(B569&lt;=DATE('01_Setup'!$B$5+1,1,5),"Q3",IF(B569&lt;='01_Setup'!$B$8,"Q4",""))))))</f>
        <v/>
      </c>
      <c r="E569" s="22"/>
      <c r="F569" s="25"/>
      <c r="G569" s="25"/>
      <c r="H569" s="22"/>
      <c r="I569" s="22"/>
      <c r="J569" s="22"/>
      <c r="K569" s="22"/>
      <c r="L569" s="22"/>
      <c r="M569" s="17"/>
      <c r="N569" s="18"/>
      <c r="O569" s="19" t="str">
        <f t="shared" si="105"/>
        <v/>
      </c>
      <c r="P569" s="19" t="str">
        <f t="shared" si="106"/>
        <v/>
      </c>
      <c r="Q569" s="19" t="str">
        <f t="shared" si="107"/>
        <v/>
      </c>
      <c r="R569" s="19" t="str">
        <f t="shared" si="108"/>
        <v/>
      </c>
      <c r="S569" s="19" t="str">
        <f t="shared" si="109"/>
        <v/>
      </c>
      <c r="T569" s="19" t="str">
        <f t="shared" si="110"/>
        <v/>
      </c>
      <c r="U569" s="19" t="str">
        <f t="shared" si="111"/>
        <v/>
      </c>
      <c r="V569" s="19" t="str">
        <f t="shared" si="112"/>
        <v/>
      </c>
      <c r="W569" s="19" t="str">
        <f t="shared" si="113"/>
        <v/>
      </c>
      <c r="X569" s="17"/>
      <c r="Y569" s="23"/>
      <c r="Z569" s="23"/>
      <c r="AA569" s="26"/>
      <c r="AB569" s="24" t="str">
        <f>IF(B569="","",IF(OR(J569="Owner Funding",J569="Drawings",J569="Transfer",J569="Private"),IF(E569="","OK",IF(COUNTIF('01_Setup'!$B$23:$B$32,E569)=1,"OK","Unknown property")),IF(COUNTIF('01_Setup'!$B$23:$B$32,E569)=1,"OK","Unknown property")))</f>
        <v/>
      </c>
      <c r="AC569" s="24" t="str">
        <f t="shared" si="114"/>
        <v/>
      </c>
      <c r="AD569" s="24" t="str">
        <f t="shared" si="115"/>
        <v/>
      </c>
      <c r="AE569" s="24" t="str">
        <f t="shared" si="116"/>
        <v/>
      </c>
    </row>
    <row r="570" spans="1:31">
      <c r="A570" s="20" t="str">
        <f t="shared" si="104"/>
        <v/>
      </c>
      <c r="B570" s="21"/>
      <c r="C570" s="20" t="str">
        <f>IF(B570="","",IF(AND(B570&gt;='01_Setup'!$B$7,B570&lt;='01_Setup'!$B$8),'01_Setup'!$B$6,"Outside selected year"))</f>
        <v/>
      </c>
      <c r="D570" s="20" t="str">
        <f>IF(B570="","",IF(B570&lt;'01_Setup'!$B$7,"",IF(B570&lt;=DATE('01_Setup'!$B$5,7,5),"Q1",IF(B570&lt;=DATE('01_Setup'!$B$5,10,5),"Q2",IF(B570&lt;=DATE('01_Setup'!$B$5+1,1,5),"Q3",IF(B570&lt;='01_Setup'!$B$8,"Q4",""))))))</f>
        <v/>
      </c>
      <c r="E570" s="22"/>
      <c r="F570" s="25"/>
      <c r="G570" s="25"/>
      <c r="H570" s="22"/>
      <c r="I570" s="22"/>
      <c r="J570" s="22"/>
      <c r="K570" s="22"/>
      <c r="L570" s="22"/>
      <c r="M570" s="17"/>
      <c r="N570" s="18"/>
      <c r="O570" s="19" t="str">
        <f t="shared" si="105"/>
        <v/>
      </c>
      <c r="P570" s="19" t="str">
        <f t="shared" si="106"/>
        <v/>
      </c>
      <c r="Q570" s="19" t="str">
        <f t="shared" si="107"/>
        <v/>
      </c>
      <c r="R570" s="19" t="str">
        <f t="shared" si="108"/>
        <v/>
      </c>
      <c r="S570" s="19" t="str">
        <f t="shared" si="109"/>
        <v/>
      </c>
      <c r="T570" s="19" t="str">
        <f t="shared" si="110"/>
        <v/>
      </c>
      <c r="U570" s="19" t="str">
        <f t="shared" si="111"/>
        <v/>
      </c>
      <c r="V570" s="19" t="str">
        <f t="shared" si="112"/>
        <v/>
      </c>
      <c r="W570" s="19" t="str">
        <f t="shared" si="113"/>
        <v/>
      </c>
      <c r="X570" s="17"/>
      <c r="Y570" s="23"/>
      <c r="Z570" s="23"/>
      <c r="AA570" s="26"/>
      <c r="AB570" s="24" t="str">
        <f>IF(B570="","",IF(OR(J570="Owner Funding",J570="Drawings",J570="Transfer",J570="Private"),IF(E570="","OK",IF(COUNTIF('01_Setup'!$B$23:$B$32,E570)=1,"OK","Unknown property")),IF(COUNTIF('01_Setup'!$B$23:$B$32,E570)=1,"OK","Unknown property")))</f>
        <v/>
      </c>
      <c r="AC570" s="24" t="str">
        <f t="shared" si="114"/>
        <v/>
      </c>
      <c r="AD570" s="24" t="str">
        <f t="shared" si="115"/>
        <v/>
      </c>
      <c r="AE570" s="24" t="str">
        <f t="shared" si="116"/>
        <v/>
      </c>
    </row>
    <row r="571" spans="1:31">
      <c r="A571" s="20" t="str">
        <f t="shared" si="104"/>
        <v/>
      </c>
      <c r="B571" s="21"/>
      <c r="C571" s="20" t="str">
        <f>IF(B571="","",IF(AND(B571&gt;='01_Setup'!$B$7,B571&lt;='01_Setup'!$B$8),'01_Setup'!$B$6,"Outside selected year"))</f>
        <v/>
      </c>
      <c r="D571" s="20" t="str">
        <f>IF(B571="","",IF(B571&lt;'01_Setup'!$B$7,"",IF(B571&lt;=DATE('01_Setup'!$B$5,7,5),"Q1",IF(B571&lt;=DATE('01_Setup'!$B$5,10,5),"Q2",IF(B571&lt;=DATE('01_Setup'!$B$5+1,1,5),"Q3",IF(B571&lt;='01_Setup'!$B$8,"Q4",""))))))</f>
        <v/>
      </c>
      <c r="E571" s="22"/>
      <c r="F571" s="25"/>
      <c r="G571" s="25"/>
      <c r="H571" s="22"/>
      <c r="I571" s="22"/>
      <c r="J571" s="22"/>
      <c r="K571" s="22"/>
      <c r="L571" s="22"/>
      <c r="M571" s="17"/>
      <c r="N571" s="18"/>
      <c r="O571" s="19" t="str">
        <f t="shared" si="105"/>
        <v/>
      </c>
      <c r="P571" s="19" t="str">
        <f t="shared" si="106"/>
        <v/>
      </c>
      <c r="Q571" s="19" t="str">
        <f t="shared" si="107"/>
        <v/>
      </c>
      <c r="R571" s="19" t="str">
        <f t="shared" si="108"/>
        <v/>
      </c>
      <c r="S571" s="19" t="str">
        <f t="shared" si="109"/>
        <v/>
      </c>
      <c r="T571" s="19" t="str">
        <f t="shared" si="110"/>
        <v/>
      </c>
      <c r="U571" s="19" t="str">
        <f t="shared" si="111"/>
        <v/>
      </c>
      <c r="V571" s="19" t="str">
        <f t="shared" si="112"/>
        <v/>
      </c>
      <c r="W571" s="19" t="str">
        <f t="shared" si="113"/>
        <v/>
      </c>
      <c r="X571" s="17"/>
      <c r="Y571" s="23"/>
      <c r="Z571" s="23"/>
      <c r="AA571" s="26"/>
      <c r="AB571" s="24" t="str">
        <f>IF(B571="","",IF(OR(J571="Owner Funding",J571="Drawings",J571="Transfer",J571="Private"),IF(E571="","OK",IF(COUNTIF('01_Setup'!$B$23:$B$32,E571)=1,"OK","Unknown property")),IF(COUNTIF('01_Setup'!$B$23:$B$32,E571)=1,"OK","Unknown property")))</f>
        <v/>
      </c>
      <c r="AC571" s="24" t="str">
        <f t="shared" si="114"/>
        <v/>
      </c>
      <c r="AD571" s="24" t="str">
        <f t="shared" si="115"/>
        <v/>
      </c>
      <c r="AE571" s="24" t="str">
        <f t="shared" si="116"/>
        <v/>
      </c>
    </row>
    <row r="572" spans="1:31">
      <c r="A572" s="20" t="str">
        <f t="shared" si="104"/>
        <v/>
      </c>
      <c r="B572" s="21"/>
      <c r="C572" s="20" t="str">
        <f>IF(B572="","",IF(AND(B572&gt;='01_Setup'!$B$7,B572&lt;='01_Setup'!$B$8),'01_Setup'!$B$6,"Outside selected year"))</f>
        <v/>
      </c>
      <c r="D572" s="20" t="str">
        <f>IF(B572="","",IF(B572&lt;'01_Setup'!$B$7,"",IF(B572&lt;=DATE('01_Setup'!$B$5,7,5),"Q1",IF(B572&lt;=DATE('01_Setup'!$B$5,10,5),"Q2",IF(B572&lt;=DATE('01_Setup'!$B$5+1,1,5),"Q3",IF(B572&lt;='01_Setup'!$B$8,"Q4",""))))))</f>
        <v/>
      </c>
      <c r="E572" s="22"/>
      <c r="F572" s="25"/>
      <c r="G572" s="25"/>
      <c r="H572" s="22"/>
      <c r="I572" s="22"/>
      <c r="J572" s="22"/>
      <c r="K572" s="22"/>
      <c r="L572" s="22"/>
      <c r="M572" s="17"/>
      <c r="N572" s="18"/>
      <c r="O572" s="19" t="str">
        <f t="shared" si="105"/>
        <v/>
      </c>
      <c r="P572" s="19" t="str">
        <f t="shared" si="106"/>
        <v/>
      </c>
      <c r="Q572" s="19" t="str">
        <f t="shared" si="107"/>
        <v/>
      </c>
      <c r="R572" s="19" t="str">
        <f t="shared" si="108"/>
        <v/>
      </c>
      <c r="S572" s="19" t="str">
        <f t="shared" si="109"/>
        <v/>
      </c>
      <c r="T572" s="19" t="str">
        <f t="shared" si="110"/>
        <v/>
      </c>
      <c r="U572" s="19" t="str">
        <f t="shared" si="111"/>
        <v/>
      </c>
      <c r="V572" s="19" t="str">
        <f t="shared" si="112"/>
        <v/>
      </c>
      <c r="W572" s="19" t="str">
        <f t="shared" si="113"/>
        <v/>
      </c>
      <c r="X572" s="17"/>
      <c r="Y572" s="23"/>
      <c r="Z572" s="23"/>
      <c r="AA572" s="26"/>
      <c r="AB572" s="24" t="str">
        <f>IF(B572="","",IF(OR(J572="Owner Funding",J572="Drawings",J572="Transfer",J572="Private"),IF(E572="","OK",IF(COUNTIF('01_Setup'!$B$23:$B$32,E572)=1,"OK","Unknown property")),IF(COUNTIF('01_Setup'!$B$23:$B$32,E572)=1,"OK","Unknown property")))</f>
        <v/>
      </c>
      <c r="AC572" s="24" t="str">
        <f t="shared" si="114"/>
        <v/>
      </c>
      <c r="AD572" s="24" t="str">
        <f t="shared" si="115"/>
        <v/>
      </c>
      <c r="AE572" s="24" t="str">
        <f t="shared" si="116"/>
        <v/>
      </c>
    </row>
    <row r="573" spans="1:31">
      <c r="A573" s="20" t="str">
        <f t="shared" si="104"/>
        <v/>
      </c>
      <c r="B573" s="21"/>
      <c r="C573" s="20" t="str">
        <f>IF(B573="","",IF(AND(B573&gt;='01_Setup'!$B$7,B573&lt;='01_Setup'!$B$8),'01_Setup'!$B$6,"Outside selected year"))</f>
        <v/>
      </c>
      <c r="D573" s="20" t="str">
        <f>IF(B573="","",IF(B573&lt;'01_Setup'!$B$7,"",IF(B573&lt;=DATE('01_Setup'!$B$5,7,5),"Q1",IF(B573&lt;=DATE('01_Setup'!$B$5,10,5),"Q2",IF(B573&lt;=DATE('01_Setup'!$B$5+1,1,5),"Q3",IF(B573&lt;='01_Setup'!$B$8,"Q4",""))))))</f>
        <v/>
      </c>
      <c r="E573" s="22"/>
      <c r="F573" s="25"/>
      <c r="G573" s="25"/>
      <c r="H573" s="22"/>
      <c r="I573" s="22"/>
      <c r="J573" s="22"/>
      <c r="K573" s="22"/>
      <c r="L573" s="22"/>
      <c r="M573" s="17"/>
      <c r="N573" s="18"/>
      <c r="O573" s="19" t="str">
        <f t="shared" si="105"/>
        <v/>
      </c>
      <c r="P573" s="19" t="str">
        <f t="shared" si="106"/>
        <v/>
      </c>
      <c r="Q573" s="19" t="str">
        <f t="shared" si="107"/>
        <v/>
      </c>
      <c r="R573" s="19" t="str">
        <f t="shared" si="108"/>
        <v/>
      </c>
      <c r="S573" s="19" t="str">
        <f t="shared" si="109"/>
        <v/>
      </c>
      <c r="T573" s="19" t="str">
        <f t="shared" si="110"/>
        <v/>
      </c>
      <c r="U573" s="19" t="str">
        <f t="shared" si="111"/>
        <v/>
      </c>
      <c r="V573" s="19" t="str">
        <f t="shared" si="112"/>
        <v/>
      </c>
      <c r="W573" s="19" t="str">
        <f t="shared" si="113"/>
        <v/>
      </c>
      <c r="X573" s="17"/>
      <c r="Y573" s="23"/>
      <c r="Z573" s="23"/>
      <c r="AA573" s="26"/>
      <c r="AB573" s="24" t="str">
        <f>IF(B573="","",IF(OR(J573="Owner Funding",J573="Drawings",J573="Transfer",J573="Private"),IF(E573="","OK",IF(COUNTIF('01_Setup'!$B$23:$B$32,E573)=1,"OK","Unknown property")),IF(COUNTIF('01_Setup'!$B$23:$B$32,E573)=1,"OK","Unknown property")))</f>
        <v/>
      </c>
      <c r="AC573" s="24" t="str">
        <f t="shared" si="114"/>
        <v/>
      </c>
      <c r="AD573" s="24" t="str">
        <f t="shared" si="115"/>
        <v/>
      </c>
      <c r="AE573" s="24" t="str">
        <f t="shared" si="116"/>
        <v/>
      </c>
    </row>
    <row r="574" spans="1:31">
      <c r="A574" s="20" t="str">
        <f t="shared" si="104"/>
        <v/>
      </c>
      <c r="B574" s="21"/>
      <c r="C574" s="20" t="str">
        <f>IF(B574="","",IF(AND(B574&gt;='01_Setup'!$B$7,B574&lt;='01_Setup'!$B$8),'01_Setup'!$B$6,"Outside selected year"))</f>
        <v/>
      </c>
      <c r="D574" s="20" t="str">
        <f>IF(B574="","",IF(B574&lt;'01_Setup'!$B$7,"",IF(B574&lt;=DATE('01_Setup'!$B$5,7,5),"Q1",IF(B574&lt;=DATE('01_Setup'!$B$5,10,5),"Q2",IF(B574&lt;=DATE('01_Setup'!$B$5+1,1,5),"Q3",IF(B574&lt;='01_Setup'!$B$8,"Q4",""))))))</f>
        <v/>
      </c>
      <c r="E574" s="22"/>
      <c r="F574" s="25"/>
      <c r="G574" s="25"/>
      <c r="H574" s="22"/>
      <c r="I574" s="22"/>
      <c r="J574" s="22"/>
      <c r="K574" s="22"/>
      <c r="L574" s="22"/>
      <c r="M574" s="17"/>
      <c r="N574" s="18"/>
      <c r="O574" s="19" t="str">
        <f t="shared" si="105"/>
        <v/>
      </c>
      <c r="P574" s="19" t="str">
        <f t="shared" si="106"/>
        <v/>
      </c>
      <c r="Q574" s="19" t="str">
        <f t="shared" si="107"/>
        <v/>
      </c>
      <c r="R574" s="19" t="str">
        <f t="shared" si="108"/>
        <v/>
      </c>
      <c r="S574" s="19" t="str">
        <f t="shared" si="109"/>
        <v/>
      </c>
      <c r="T574" s="19" t="str">
        <f t="shared" si="110"/>
        <v/>
      </c>
      <c r="U574" s="19" t="str">
        <f t="shared" si="111"/>
        <v/>
      </c>
      <c r="V574" s="19" t="str">
        <f t="shared" si="112"/>
        <v/>
      </c>
      <c r="W574" s="19" t="str">
        <f t="shared" si="113"/>
        <v/>
      </c>
      <c r="X574" s="17"/>
      <c r="Y574" s="23"/>
      <c r="Z574" s="23"/>
      <c r="AA574" s="26"/>
      <c r="AB574" s="24" t="str">
        <f>IF(B574="","",IF(OR(J574="Owner Funding",J574="Drawings",J574="Transfer",J574="Private"),IF(E574="","OK",IF(COUNTIF('01_Setup'!$B$23:$B$32,E574)=1,"OK","Unknown property")),IF(COUNTIF('01_Setup'!$B$23:$B$32,E574)=1,"OK","Unknown property")))</f>
        <v/>
      </c>
      <c r="AC574" s="24" t="str">
        <f t="shared" si="114"/>
        <v/>
      </c>
      <c r="AD574" s="24" t="str">
        <f t="shared" si="115"/>
        <v/>
      </c>
      <c r="AE574" s="24" t="str">
        <f t="shared" si="116"/>
        <v/>
      </c>
    </row>
    <row r="575" spans="1:31">
      <c r="A575" s="20" t="str">
        <f t="shared" si="104"/>
        <v/>
      </c>
      <c r="B575" s="21"/>
      <c r="C575" s="20" t="str">
        <f>IF(B575="","",IF(AND(B575&gt;='01_Setup'!$B$7,B575&lt;='01_Setup'!$B$8),'01_Setup'!$B$6,"Outside selected year"))</f>
        <v/>
      </c>
      <c r="D575" s="20" t="str">
        <f>IF(B575="","",IF(B575&lt;'01_Setup'!$B$7,"",IF(B575&lt;=DATE('01_Setup'!$B$5,7,5),"Q1",IF(B575&lt;=DATE('01_Setup'!$B$5,10,5),"Q2",IF(B575&lt;=DATE('01_Setup'!$B$5+1,1,5),"Q3",IF(B575&lt;='01_Setup'!$B$8,"Q4",""))))))</f>
        <v/>
      </c>
      <c r="E575" s="22"/>
      <c r="F575" s="25"/>
      <c r="G575" s="25"/>
      <c r="H575" s="22"/>
      <c r="I575" s="22"/>
      <c r="J575" s="22"/>
      <c r="K575" s="22"/>
      <c r="L575" s="22"/>
      <c r="M575" s="17"/>
      <c r="N575" s="18"/>
      <c r="O575" s="19" t="str">
        <f t="shared" si="105"/>
        <v/>
      </c>
      <c r="P575" s="19" t="str">
        <f t="shared" si="106"/>
        <v/>
      </c>
      <c r="Q575" s="19" t="str">
        <f t="shared" si="107"/>
        <v/>
      </c>
      <c r="R575" s="19" t="str">
        <f t="shared" si="108"/>
        <v/>
      </c>
      <c r="S575" s="19" t="str">
        <f t="shared" si="109"/>
        <v/>
      </c>
      <c r="T575" s="19" t="str">
        <f t="shared" si="110"/>
        <v/>
      </c>
      <c r="U575" s="19" t="str">
        <f t="shared" si="111"/>
        <v/>
      </c>
      <c r="V575" s="19" t="str">
        <f t="shared" si="112"/>
        <v/>
      </c>
      <c r="W575" s="19" t="str">
        <f t="shared" si="113"/>
        <v/>
      </c>
      <c r="X575" s="17"/>
      <c r="Y575" s="23"/>
      <c r="Z575" s="23"/>
      <c r="AA575" s="26"/>
      <c r="AB575" s="24" t="str">
        <f>IF(B575="","",IF(OR(J575="Owner Funding",J575="Drawings",J575="Transfer",J575="Private"),IF(E575="","OK",IF(COUNTIF('01_Setup'!$B$23:$B$32,E575)=1,"OK","Unknown property")),IF(COUNTIF('01_Setup'!$B$23:$B$32,E575)=1,"OK","Unknown property")))</f>
        <v/>
      </c>
      <c r="AC575" s="24" t="str">
        <f t="shared" si="114"/>
        <v/>
      </c>
      <c r="AD575" s="24" t="str">
        <f t="shared" si="115"/>
        <v/>
      </c>
      <c r="AE575" s="24" t="str">
        <f t="shared" si="116"/>
        <v/>
      </c>
    </row>
    <row r="576" spans="1:31">
      <c r="A576" s="20" t="str">
        <f t="shared" si="104"/>
        <v/>
      </c>
      <c r="B576" s="21"/>
      <c r="C576" s="20" t="str">
        <f>IF(B576="","",IF(AND(B576&gt;='01_Setup'!$B$7,B576&lt;='01_Setup'!$B$8),'01_Setup'!$B$6,"Outside selected year"))</f>
        <v/>
      </c>
      <c r="D576" s="20" t="str">
        <f>IF(B576="","",IF(B576&lt;'01_Setup'!$B$7,"",IF(B576&lt;=DATE('01_Setup'!$B$5,7,5),"Q1",IF(B576&lt;=DATE('01_Setup'!$B$5,10,5),"Q2",IF(B576&lt;=DATE('01_Setup'!$B$5+1,1,5),"Q3",IF(B576&lt;='01_Setup'!$B$8,"Q4",""))))))</f>
        <v/>
      </c>
      <c r="E576" s="22"/>
      <c r="F576" s="25"/>
      <c r="G576" s="25"/>
      <c r="H576" s="22"/>
      <c r="I576" s="22"/>
      <c r="J576" s="22"/>
      <c r="K576" s="22"/>
      <c r="L576" s="22"/>
      <c r="M576" s="17"/>
      <c r="N576" s="18"/>
      <c r="O576" s="19" t="str">
        <f t="shared" si="105"/>
        <v/>
      </c>
      <c r="P576" s="19" t="str">
        <f t="shared" si="106"/>
        <v/>
      </c>
      <c r="Q576" s="19" t="str">
        <f t="shared" si="107"/>
        <v/>
      </c>
      <c r="R576" s="19" t="str">
        <f t="shared" si="108"/>
        <v/>
      </c>
      <c r="S576" s="19" t="str">
        <f t="shared" si="109"/>
        <v/>
      </c>
      <c r="T576" s="19" t="str">
        <f t="shared" si="110"/>
        <v/>
      </c>
      <c r="U576" s="19" t="str">
        <f t="shared" si="111"/>
        <v/>
      </c>
      <c r="V576" s="19" t="str">
        <f t="shared" si="112"/>
        <v/>
      </c>
      <c r="W576" s="19" t="str">
        <f t="shared" si="113"/>
        <v/>
      </c>
      <c r="X576" s="17"/>
      <c r="Y576" s="23"/>
      <c r="Z576" s="23"/>
      <c r="AA576" s="26"/>
      <c r="AB576" s="24" t="str">
        <f>IF(B576="","",IF(OR(J576="Owner Funding",J576="Drawings",J576="Transfer",J576="Private"),IF(E576="","OK",IF(COUNTIF('01_Setup'!$B$23:$B$32,E576)=1,"OK","Unknown property")),IF(COUNTIF('01_Setup'!$B$23:$B$32,E576)=1,"OK","Unknown property")))</f>
        <v/>
      </c>
      <c r="AC576" s="24" t="str">
        <f t="shared" si="114"/>
        <v/>
      </c>
      <c r="AD576" s="24" t="str">
        <f t="shared" si="115"/>
        <v/>
      </c>
      <c r="AE576" s="24" t="str">
        <f t="shared" si="116"/>
        <v/>
      </c>
    </row>
    <row r="577" spans="1:31">
      <c r="A577" s="20" t="str">
        <f t="shared" si="104"/>
        <v/>
      </c>
      <c r="B577" s="21"/>
      <c r="C577" s="20" t="str">
        <f>IF(B577="","",IF(AND(B577&gt;='01_Setup'!$B$7,B577&lt;='01_Setup'!$B$8),'01_Setup'!$B$6,"Outside selected year"))</f>
        <v/>
      </c>
      <c r="D577" s="20" t="str">
        <f>IF(B577="","",IF(B577&lt;'01_Setup'!$B$7,"",IF(B577&lt;=DATE('01_Setup'!$B$5,7,5),"Q1",IF(B577&lt;=DATE('01_Setup'!$B$5,10,5),"Q2",IF(B577&lt;=DATE('01_Setup'!$B$5+1,1,5),"Q3",IF(B577&lt;='01_Setup'!$B$8,"Q4",""))))))</f>
        <v/>
      </c>
      <c r="E577" s="22"/>
      <c r="F577" s="25"/>
      <c r="G577" s="25"/>
      <c r="H577" s="22"/>
      <c r="I577" s="22"/>
      <c r="J577" s="22"/>
      <c r="K577" s="22"/>
      <c r="L577" s="22"/>
      <c r="M577" s="17"/>
      <c r="N577" s="18"/>
      <c r="O577" s="19" t="str">
        <f t="shared" si="105"/>
        <v/>
      </c>
      <c r="P577" s="19" t="str">
        <f t="shared" si="106"/>
        <v/>
      </c>
      <c r="Q577" s="19" t="str">
        <f t="shared" si="107"/>
        <v/>
      </c>
      <c r="R577" s="19" t="str">
        <f t="shared" si="108"/>
        <v/>
      </c>
      <c r="S577" s="19" t="str">
        <f t="shared" si="109"/>
        <v/>
      </c>
      <c r="T577" s="19" t="str">
        <f t="shared" si="110"/>
        <v/>
      </c>
      <c r="U577" s="19" t="str">
        <f t="shared" si="111"/>
        <v/>
      </c>
      <c r="V577" s="19" t="str">
        <f t="shared" si="112"/>
        <v/>
      </c>
      <c r="W577" s="19" t="str">
        <f t="shared" si="113"/>
        <v/>
      </c>
      <c r="X577" s="17"/>
      <c r="Y577" s="23"/>
      <c r="Z577" s="23"/>
      <c r="AA577" s="26"/>
      <c r="AB577" s="24" t="str">
        <f>IF(B577="","",IF(OR(J577="Owner Funding",J577="Drawings",J577="Transfer",J577="Private"),IF(E577="","OK",IF(COUNTIF('01_Setup'!$B$23:$B$32,E577)=1,"OK","Unknown property")),IF(COUNTIF('01_Setup'!$B$23:$B$32,E577)=1,"OK","Unknown property")))</f>
        <v/>
      </c>
      <c r="AC577" s="24" t="str">
        <f t="shared" si="114"/>
        <v/>
      </c>
      <c r="AD577" s="24" t="str">
        <f t="shared" si="115"/>
        <v/>
      </c>
      <c r="AE577" s="24" t="str">
        <f t="shared" si="116"/>
        <v/>
      </c>
    </row>
    <row r="578" spans="1:31">
      <c r="A578" s="20" t="str">
        <f t="shared" si="104"/>
        <v/>
      </c>
      <c r="B578" s="21"/>
      <c r="C578" s="20" t="str">
        <f>IF(B578="","",IF(AND(B578&gt;='01_Setup'!$B$7,B578&lt;='01_Setup'!$B$8),'01_Setup'!$B$6,"Outside selected year"))</f>
        <v/>
      </c>
      <c r="D578" s="20" t="str">
        <f>IF(B578="","",IF(B578&lt;'01_Setup'!$B$7,"",IF(B578&lt;=DATE('01_Setup'!$B$5,7,5),"Q1",IF(B578&lt;=DATE('01_Setup'!$B$5,10,5),"Q2",IF(B578&lt;=DATE('01_Setup'!$B$5+1,1,5),"Q3",IF(B578&lt;='01_Setup'!$B$8,"Q4",""))))))</f>
        <v/>
      </c>
      <c r="E578" s="22"/>
      <c r="F578" s="25"/>
      <c r="G578" s="25"/>
      <c r="H578" s="22"/>
      <c r="I578" s="22"/>
      <c r="J578" s="22"/>
      <c r="K578" s="22"/>
      <c r="L578" s="22"/>
      <c r="M578" s="17"/>
      <c r="N578" s="18"/>
      <c r="O578" s="19" t="str">
        <f t="shared" si="105"/>
        <v/>
      </c>
      <c r="P578" s="19" t="str">
        <f t="shared" si="106"/>
        <v/>
      </c>
      <c r="Q578" s="19" t="str">
        <f t="shared" si="107"/>
        <v/>
      </c>
      <c r="R578" s="19" t="str">
        <f t="shared" si="108"/>
        <v/>
      </c>
      <c r="S578" s="19" t="str">
        <f t="shared" si="109"/>
        <v/>
      </c>
      <c r="T578" s="19" t="str">
        <f t="shared" si="110"/>
        <v/>
      </c>
      <c r="U578" s="19" t="str">
        <f t="shared" si="111"/>
        <v/>
      </c>
      <c r="V578" s="19" t="str">
        <f t="shared" si="112"/>
        <v/>
      </c>
      <c r="W578" s="19" t="str">
        <f t="shared" si="113"/>
        <v/>
      </c>
      <c r="X578" s="17"/>
      <c r="Y578" s="23"/>
      <c r="Z578" s="23"/>
      <c r="AA578" s="26"/>
      <c r="AB578" s="24" t="str">
        <f>IF(B578="","",IF(OR(J578="Owner Funding",J578="Drawings",J578="Transfer",J578="Private"),IF(E578="","OK",IF(COUNTIF('01_Setup'!$B$23:$B$32,E578)=1,"OK","Unknown property")),IF(COUNTIF('01_Setup'!$B$23:$B$32,E578)=1,"OK","Unknown property")))</f>
        <v/>
      </c>
      <c r="AC578" s="24" t="str">
        <f t="shared" si="114"/>
        <v/>
      </c>
      <c r="AD578" s="24" t="str">
        <f t="shared" si="115"/>
        <v/>
      </c>
      <c r="AE578" s="24" t="str">
        <f t="shared" si="116"/>
        <v/>
      </c>
    </row>
    <row r="579" spans="1:31">
      <c r="A579" s="20" t="str">
        <f t="shared" si="104"/>
        <v/>
      </c>
      <c r="B579" s="21"/>
      <c r="C579" s="20" t="str">
        <f>IF(B579="","",IF(AND(B579&gt;='01_Setup'!$B$7,B579&lt;='01_Setup'!$B$8),'01_Setup'!$B$6,"Outside selected year"))</f>
        <v/>
      </c>
      <c r="D579" s="20" t="str">
        <f>IF(B579="","",IF(B579&lt;'01_Setup'!$B$7,"",IF(B579&lt;=DATE('01_Setup'!$B$5,7,5),"Q1",IF(B579&lt;=DATE('01_Setup'!$B$5,10,5),"Q2",IF(B579&lt;=DATE('01_Setup'!$B$5+1,1,5),"Q3",IF(B579&lt;='01_Setup'!$B$8,"Q4",""))))))</f>
        <v/>
      </c>
      <c r="E579" s="22"/>
      <c r="F579" s="25"/>
      <c r="G579" s="25"/>
      <c r="H579" s="22"/>
      <c r="I579" s="22"/>
      <c r="J579" s="22"/>
      <c r="K579" s="22"/>
      <c r="L579" s="22"/>
      <c r="M579" s="17"/>
      <c r="N579" s="18"/>
      <c r="O579" s="19" t="str">
        <f t="shared" si="105"/>
        <v/>
      </c>
      <c r="P579" s="19" t="str">
        <f t="shared" si="106"/>
        <v/>
      </c>
      <c r="Q579" s="19" t="str">
        <f t="shared" si="107"/>
        <v/>
      </c>
      <c r="R579" s="19" t="str">
        <f t="shared" si="108"/>
        <v/>
      </c>
      <c r="S579" s="19" t="str">
        <f t="shared" si="109"/>
        <v/>
      </c>
      <c r="T579" s="19" t="str">
        <f t="shared" si="110"/>
        <v/>
      </c>
      <c r="U579" s="19" t="str">
        <f t="shared" si="111"/>
        <v/>
      </c>
      <c r="V579" s="19" t="str">
        <f t="shared" si="112"/>
        <v/>
      </c>
      <c r="W579" s="19" t="str">
        <f t="shared" si="113"/>
        <v/>
      </c>
      <c r="X579" s="17"/>
      <c r="Y579" s="23"/>
      <c r="Z579" s="23"/>
      <c r="AA579" s="26"/>
      <c r="AB579" s="24" t="str">
        <f>IF(B579="","",IF(OR(J579="Owner Funding",J579="Drawings",J579="Transfer",J579="Private"),IF(E579="","OK",IF(COUNTIF('01_Setup'!$B$23:$B$32,E579)=1,"OK","Unknown property")),IF(COUNTIF('01_Setup'!$B$23:$B$32,E579)=1,"OK","Unknown property")))</f>
        <v/>
      </c>
      <c r="AC579" s="24" t="str">
        <f t="shared" si="114"/>
        <v/>
      </c>
      <c r="AD579" s="24" t="str">
        <f t="shared" si="115"/>
        <v/>
      </c>
      <c r="AE579" s="24" t="str">
        <f t="shared" si="116"/>
        <v/>
      </c>
    </row>
    <row r="580" spans="1:31">
      <c r="A580" s="20" t="str">
        <f t="shared" si="104"/>
        <v/>
      </c>
      <c r="B580" s="21"/>
      <c r="C580" s="20" t="str">
        <f>IF(B580="","",IF(AND(B580&gt;='01_Setup'!$B$7,B580&lt;='01_Setup'!$B$8),'01_Setup'!$B$6,"Outside selected year"))</f>
        <v/>
      </c>
      <c r="D580" s="20" t="str">
        <f>IF(B580="","",IF(B580&lt;'01_Setup'!$B$7,"",IF(B580&lt;=DATE('01_Setup'!$B$5,7,5),"Q1",IF(B580&lt;=DATE('01_Setup'!$B$5,10,5),"Q2",IF(B580&lt;=DATE('01_Setup'!$B$5+1,1,5),"Q3",IF(B580&lt;='01_Setup'!$B$8,"Q4",""))))))</f>
        <v/>
      </c>
      <c r="E580" s="22"/>
      <c r="F580" s="25"/>
      <c r="G580" s="25"/>
      <c r="H580" s="22"/>
      <c r="I580" s="22"/>
      <c r="J580" s="22"/>
      <c r="K580" s="22"/>
      <c r="L580" s="22"/>
      <c r="M580" s="17"/>
      <c r="N580" s="18"/>
      <c r="O580" s="19" t="str">
        <f t="shared" si="105"/>
        <v/>
      </c>
      <c r="P580" s="19" t="str">
        <f t="shared" si="106"/>
        <v/>
      </c>
      <c r="Q580" s="19" t="str">
        <f t="shared" si="107"/>
        <v/>
      </c>
      <c r="R580" s="19" t="str">
        <f t="shared" si="108"/>
        <v/>
      </c>
      <c r="S580" s="19" t="str">
        <f t="shared" si="109"/>
        <v/>
      </c>
      <c r="T580" s="19" t="str">
        <f t="shared" si="110"/>
        <v/>
      </c>
      <c r="U580" s="19" t="str">
        <f t="shared" si="111"/>
        <v/>
      </c>
      <c r="V580" s="19" t="str">
        <f t="shared" si="112"/>
        <v/>
      </c>
      <c r="W580" s="19" t="str">
        <f t="shared" si="113"/>
        <v/>
      </c>
      <c r="X580" s="17"/>
      <c r="Y580" s="23"/>
      <c r="Z580" s="23"/>
      <c r="AA580" s="26"/>
      <c r="AB580" s="24" t="str">
        <f>IF(B580="","",IF(OR(J580="Owner Funding",J580="Drawings",J580="Transfer",J580="Private"),IF(E580="","OK",IF(COUNTIF('01_Setup'!$B$23:$B$32,E580)=1,"OK","Unknown property")),IF(COUNTIF('01_Setup'!$B$23:$B$32,E580)=1,"OK","Unknown property")))</f>
        <v/>
      </c>
      <c r="AC580" s="24" t="str">
        <f t="shared" si="114"/>
        <v/>
      </c>
      <c r="AD580" s="24" t="str">
        <f t="shared" si="115"/>
        <v/>
      </c>
      <c r="AE580" s="24" t="str">
        <f t="shared" si="116"/>
        <v/>
      </c>
    </row>
    <row r="581" spans="1:31">
      <c r="A581" s="20" t="str">
        <f t="shared" si="104"/>
        <v/>
      </c>
      <c r="B581" s="21"/>
      <c r="C581" s="20" t="str">
        <f>IF(B581="","",IF(AND(B581&gt;='01_Setup'!$B$7,B581&lt;='01_Setup'!$B$8),'01_Setup'!$B$6,"Outside selected year"))</f>
        <v/>
      </c>
      <c r="D581" s="20" t="str">
        <f>IF(B581="","",IF(B581&lt;'01_Setup'!$B$7,"",IF(B581&lt;=DATE('01_Setup'!$B$5,7,5),"Q1",IF(B581&lt;=DATE('01_Setup'!$B$5,10,5),"Q2",IF(B581&lt;=DATE('01_Setup'!$B$5+1,1,5),"Q3",IF(B581&lt;='01_Setup'!$B$8,"Q4",""))))))</f>
        <v/>
      </c>
      <c r="E581" s="22"/>
      <c r="F581" s="25"/>
      <c r="G581" s="25"/>
      <c r="H581" s="22"/>
      <c r="I581" s="22"/>
      <c r="J581" s="22"/>
      <c r="K581" s="22"/>
      <c r="L581" s="22"/>
      <c r="M581" s="17"/>
      <c r="N581" s="18"/>
      <c r="O581" s="19" t="str">
        <f t="shared" si="105"/>
        <v/>
      </c>
      <c r="P581" s="19" t="str">
        <f t="shared" si="106"/>
        <v/>
      </c>
      <c r="Q581" s="19" t="str">
        <f t="shared" si="107"/>
        <v/>
      </c>
      <c r="R581" s="19" t="str">
        <f t="shared" si="108"/>
        <v/>
      </c>
      <c r="S581" s="19" t="str">
        <f t="shared" si="109"/>
        <v/>
      </c>
      <c r="T581" s="19" t="str">
        <f t="shared" si="110"/>
        <v/>
      </c>
      <c r="U581" s="19" t="str">
        <f t="shared" si="111"/>
        <v/>
      </c>
      <c r="V581" s="19" t="str">
        <f t="shared" si="112"/>
        <v/>
      </c>
      <c r="W581" s="19" t="str">
        <f t="shared" si="113"/>
        <v/>
      </c>
      <c r="X581" s="17"/>
      <c r="Y581" s="23"/>
      <c r="Z581" s="23"/>
      <c r="AA581" s="26"/>
      <c r="AB581" s="24" t="str">
        <f>IF(B581="","",IF(OR(J581="Owner Funding",J581="Drawings",J581="Transfer",J581="Private"),IF(E581="","OK",IF(COUNTIF('01_Setup'!$B$23:$B$32,E581)=1,"OK","Unknown property")),IF(COUNTIF('01_Setup'!$B$23:$B$32,E581)=1,"OK","Unknown property")))</f>
        <v/>
      </c>
      <c r="AC581" s="24" t="str">
        <f t="shared" si="114"/>
        <v/>
      </c>
      <c r="AD581" s="24" t="str">
        <f t="shared" si="115"/>
        <v/>
      </c>
      <c r="AE581" s="24" t="str">
        <f t="shared" si="116"/>
        <v/>
      </c>
    </row>
    <row r="582" spans="1:31">
      <c r="A582" s="20" t="str">
        <f t="shared" si="104"/>
        <v/>
      </c>
      <c r="B582" s="21"/>
      <c r="C582" s="20" t="str">
        <f>IF(B582="","",IF(AND(B582&gt;='01_Setup'!$B$7,B582&lt;='01_Setup'!$B$8),'01_Setup'!$B$6,"Outside selected year"))</f>
        <v/>
      </c>
      <c r="D582" s="20" t="str">
        <f>IF(B582="","",IF(B582&lt;'01_Setup'!$B$7,"",IF(B582&lt;=DATE('01_Setup'!$B$5,7,5),"Q1",IF(B582&lt;=DATE('01_Setup'!$B$5,10,5),"Q2",IF(B582&lt;=DATE('01_Setup'!$B$5+1,1,5),"Q3",IF(B582&lt;='01_Setup'!$B$8,"Q4",""))))))</f>
        <v/>
      </c>
      <c r="E582" s="22"/>
      <c r="F582" s="25"/>
      <c r="G582" s="25"/>
      <c r="H582" s="22"/>
      <c r="I582" s="22"/>
      <c r="J582" s="22"/>
      <c r="K582" s="22"/>
      <c r="L582" s="22"/>
      <c r="M582" s="17"/>
      <c r="N582" s="18"/>
      <c r="O582" s="19" t="str">
        <f t="shared" si="105"/>
        <v/>
      </c>
      <c r="P582" s="19" t="str">
        <f t="shared" si="106"/>
        <v/>
      </c>
      <c r="Q582" s="19" t="str">
        <f t="shared" si="107"/>
        <v/>
      </c>
      <c r="R582" s="19" t="str">
        <f t="shared" si="108"/>
        <v/>
      </c>
      <c r="S582" s="19" t="str">
        <f t="shared" si="109"/>
        <v/>
      </c>
      <c r="T582" s="19" t="str">
        <f t="shared" si="110"/>
        <v/>
      </c>
      <c r="U582" s="19" t="str">
        <f t="shared" si="111"/>
        <v/>
      </c>
      <c r="V582" s="19" t="str">
        <f t="shared" si="112"/>
        <v/>
      </c>
      <c r="W582" s="19" t="str">
        <f t="shared" si="113"/>
        <v/>
      </c>
      <c r="X582" s="17"/>
      <c r="Y582" s="23"/>
      <c r="Z582" s="23"/>
      <c r="AA582" s="26"/>
      <c r="AB582" s="24" t="str">
        <f>IF(B582="","",IF(OR(J582="Owner Funding",J582="Drawings",J582="Transfer",J582="Private"),IF(E582="","OK",IF(COUNTIF('01_Setup'!$B$23:$B$32,E582)=1,"OK","Unknown property")),IF(COUNTIF('01_Setup'!$B$23:$B$32,E582)=1,"OK","Unknown property")))</f>
        <v/>
      </c>
      <c r="AC582" s="24" t="str">
        <f t="shared" si="114"/>
        <v/>
      </c>
      <c r="AD582" s="24" t="str">
        <f t="shared" si="115"/>
        <v/>
      </c>
      <c r="AE582" s="24" t="str">
        <f t="shared" si="116"/>
        <v/>
      </c>
    </row>
    <row r="583" spans="1:31">
      <c r="A583" s="20" t="str">
        <f t="shared" ref="A583:A646" si="117">IF(B583="","",TEXT(B583,"yyyymmdd")&amp;"-"&amp;TEXT(ROW()-6,"0000"))</f>
        <v/>
      </c>
      <c r="B583" s="21"/>
      <c r="C583" s="20" t="str">
        <f>IF(B583="","",IF(AND(B583&gt;='01_Setup'!$B$7,B583&lt;='01_Setup'!$B$8),'01_Setup'!$B$6,"Outside selected year"))</f>
        <v/>
      </c>
      <c r="D583" s="20" t="str">
        <f>IF(B583="","",IF(B583&lt;'01_Setup'!$B$7,"",IF(B583&lt;=DATE('01_Setup'!$B$5,7,5),"Q1",IF(B583&lt;=DATE('01_Setup'!$B$5,10,5),"Q2",IF(B583&lt;=DATE('01_Setup'!$B$5+1,1,5),"Q3",IF(B583&lt;='01_Setup'!$B$8,"Q4",""))))))</f>
        <v/>
      </c>
      <c r="E583" s="22"/>
      <c r="F583" s="25"/>
      <c r="G583" s="25"/>
      <c r="H583" s="22"/>
      <c r="I583" s="22"/>
      <c r="J583" s="22"/>
      <c r="K583" s="22"/>
      <c r="L583" s="22"/>
      <c r="M583" s="17"/>
      <c r="N583" s="18"/>
      <c r="O583" s="19" t="str">
        <f t="shared" ref="O583:O646" si="118">IF(B583="","",IF(J583="Income",M583,0))</f>
        <v/>
      </c>
      <c r="P583" s="19" t="str">
        <f t="shared" ref="P583:P646" si="119">IF(B583="","",IF(J583="Expense",M583*N583,0))</f>
        <v/>
      </c>
      <c r="Q583" s="19" t="str">
        <f t="shared" ref="Q583:Q646" si="120">IF(B583="","",IF(J583="Expense",M583*(1-N583),IF(J583="Private",M583,0)))</f>
        <v/>
      </c>
      <c r="R583" s="19" t="str">
        <f t="shared" ref="R583:R646" si="121">IF(B583="","",IF(J583="Finance Cost",M583,0))</f>
        <v/>
      </c>
      <c r="S583" s="19" t="str">
        <f t="shared" ref="S583:S646" si="122">IF(B583="","",IF(J583="Capital",M583,0))</f>
        <v/>
      </c>
      <c r="T583" s="19" t="str">
        <f t="shared" ref="T583:T646" si="123">IF(B583="","",IF(J583="Mortgage Principal",M583,0))</f>
        <v/>
      </c>
      <c r="U583" s="19" t="str">
        <f t="shared" ref="U583:U646" si="124">IF(B583="","",IF(J583="Deposit",M583,0))</f>
        <v/>
      </c>
      <c r="V583" s="19" t="str">
        <f t="shared" ref="V583:V646" si="125">IF(B583="","",IF(OR(J583="Owner Funding",J583="Drawings"),M583,0))</f>
        <v/>
      </c>
      <c r="W583" s="19" t="str">
        <f t="shared" ref="W583:W646" si="126">IF(B583="","",IF(J583="Transfer",M583,0))</f>
        <v/>
      </c>
      <c r="X583" s="17"/>
      <c r="Y583" s="23"/>
      <c r="Z583" s="23"/>
      <c r="AA583" s="26"/>
      <c r="AB583" s="24" t="str">
        <f>IF(B583="","",IF(OR(J583="Owner Funding",J583="Drawings",J583="Transfer",J583="Private"),IF(E583="","OK",IF(COUNTIF('01_Setup'!$B$23:$B$32,E583)=1,"OK","Unknown property")),IF(COUNTIF('01_Setup'!$B$23:$B$32,E583)=1,"OK","Unknown property")))</f>
        <v/>
      </c>
      <c r="AC583" s="24" t="str">
        <f t="shared" ref="AC583:AC646" si="127">IF(B583="","",IF(H583="","Missing document ref","OK"))</f>
        <v/>
      </c>
      <c r="AD583" s="24" t="str">
        <f t="shared" ref="AD583:AD646" si="128">IF(B583="","",IF(COUNTIFS($B$7:$B$756,B583,$E$7:$E$756,E583,$F$7:$F$756,F583,$M$7:$M$756,M583)&gt;1,"Possible duplicate","OK"))</f>
        <v/>
      </c>
      <c r="AE583" s="24" t="str">
        <f t="shared" ref="AE583:AE646" si="129">IF(B583="","",IF(AND(AB583="OK",AC583="OK",AD583="OK",Y583="Yes",Z583="Reviewed"),"Ready","Review"))</f>
        <v/>
      </c>
    </row>
    <row r="584" spans="1:31">
      <c r="A584" s="20" t="str">
        <f t="shared" si="117"/>
        <v/>
      </c>
      <c r="B584" s="21"/>
      <c r="C584" s="20" t="str">
        <f>IF(B584="","",IF(AND(B584&gt;='01_Setup'!$B$7,B584&lt;='01_Setup'!$B$8),'01_Setup'!$B$6,"Outside selected year"))</f>
        <v/>
      </c>
      <c r="D584" s="20" t="str">
        <f>IF(B584="","",IF(B584&lt;'01_Setup'!$B$7,"",IF(B584&lt;=DATE('01_Setup'!$B$5,7,5),"Q1",IF(B584&lt;=DATE('01_Setup'!$B$5,10,5),"Q2",IF(B584&lt;=DATE('01_Setup'!$B$5+1,1,5),"Q3",IF(B584&lt;='01_Setup'!$B$8,"Q4",""))))))</f>
        <v/>
      </c>
      <c r="E584" s="22"/>
      <c r="F584" s="25"/>
      <c r="G584" s="25"/>
      <c r="H584" s="22"/>
      <c r="I584" s="22"/>
      <c r="J584" s="22"/>
      <c r="K584" s="22"/>
      <c r="L584" s="22"/>
      <c r="M584" s="17"/>
      <c r="N584" s="18"/>
      <c r="O584" s="19" t="str">
        <f t="shared" si="118"/>
        <v/>
      </c>
      <c r="P584" s="19" t="str">
        <f t="shared" si="119"/>
        <v/>
      </c>
      <c r="Q584" s="19" t="str">
        <f t="shared" si="120"/>
        <v/>
      </c>
      <c r="R584" s="19" t="str">
        <f t="shared" si="121"/>
        <v/>
      </c>
      <c r="S584" s="19" t="str">
        <f t="shared" si="122"/>
        <v/>
      </c>
      <c r="T584" s="19" t="str">
        <f t="shared" si="123"/>
        <v/>
      </c>
      <c r="U584" s="19" t="str">
        <f t="shared" si="124"/>
        <v/>
      </c>
      <c r="V584" s="19" t="str">
        <f t="shared" si="125"/>
        <v/>
      </c>
      <c r="W584" s="19" t="str">
        <f t="shared" si="126"/>
        <v/>
      </c>
      <c r="X584" s="17"/>
      <c r="Y584" s="23"/>
      <c r="Z584" s="23"/>
      <c r="AA584" s="26"/>
      <c r="AB584" s="24" t="str">
        <f>IF(B584="","",IF(OR(J584="Owner Funding",J584="Drawings",J584="Transfer",J584="Private"),IF(E584="","OK",IF(COUNTIF('01_Setup'!$B$23:$B$32,E584)=1,"OK","Unknown property")),IF(COUNTIF('01_Setup'!$B$23:$B$32,E584)=1,"OK","Unknown property")))</f>
        <v/>
      </c>
      <c r="AC584" s="24" t="str">
        <f t="shared" si="127"/>
        <v/>
      </c>
      <c r="AD584" s="24" t="str">
        <f t="shared" si="128"/>
        <v/>
      </c>
      <c r="AE584" s="24" t="str">
        <f t="shared" si="129"/>
        <v/>
      </c>
    </row>
    <row r="585" spans="1:31">
      <c r="A585" s="20" t="str">
        <f t="shared" si="117"/>
        <v/>
      </c>
      <c r="B585" s="21"/>
      <c r="C585" s="20" t="str">
        <f>IF(B585="","",IF(AND(B585&gt;='01_Setup'!$B$7,B585&lt;='01_Setup'!$B$8),'01_Setup'!$B$6,"Outside selected year"))</f>
        <v/>
      </c>
      <c r="D585" s="20" t="str">
        <f>IF(B585="","",IF(B585&lt;'01_Setup'!$B$7,"",IF(B585&lt;=DATE('01_Setup'!$B$5,7,5),"Q1",IF(B585&lt;=DATE('01_Setup'!$B$5,10,5),"Q2",IF(B585&lt;=DATE('01_Setup'!$B$5+1,1,5),"Q3",IF(B585&lt;='01_Setup'!$B$8,"Q4",""))))))</f>
        <v/>
      </c>
      <c r="E585" s="22"/>
      <c r="F585" s="25"/>
      <c r="G585" s="25"/>
      <c r="H585" s="22"/>
      <c r="I585" s="22"/>
      <c r="J585" s="22"/>
      <c r="K585" s="22"/>
      <c r="L585" s="22"/>
      <c r="M585" s="17"/>
      <c r="N585" s="18"/>
      <c r="O585" s="19" t="str">
        <f t="shared" si="118"/>
        <v/>
      </c>
      <c r="P585" s="19" t="str">
        <f t="shared" si="119"/>
        <v/>
      </c>
      <c r="Q585" s="19" t="str">
        <f t="shared" si="120"/>
        <v/>
      </c>
      <c r="R585" s="19" t="str">
        <f t="shared" si="121"/>
        <v/>
      </c>
      <c r="S585" s="19" t="str">
        <f t="shared" si="122"/>
        <v/>
      </c>
      <c r="T585" s="19" t="str">
        <f t="shared" si="123"/>
        <v/>
      </c>
      <c r="U585" s="19" t="str">
        <f t="shared" si="124"/>
        <v/>
      </c>
      <c r="V585" s="19" t="str">
        <f t="shared" si="125"/>
        <v/>
      </c>
      <c r="W585" s="19" t="str">
        <f t="shared" si="126"/>
        <v/>
      </c>
      <c r="X585" s="17"/>
      <c r="Y585" s="23"/>
      <c r="Z585" s="23"/>
      <c r="AA585" s="26"/>
      <c r="AB585" s="24" t="str">
        <f>IF(B585="","",IF(OR(J585="Owner Funding",J585="Drawings",J585="Transfer",J585="Private"),IF(E585="","OK",IF(COUNTIF('01_Setup'!$B$23:$B$32,E585)=1,"OK","Unknown property")),IF(COUNTIF('01_Setup'!$B$23:$B$32,E585)=1,"OK","Unknown property")))</f>
        <v/>
      </c>
      <c r="AC585" s="24" t="str">
        <f t="shared" si="127"/>
        <v/>
      </c>
      <c r="AD585" s="24" t="str">
        <f t="shared" si="128"/>
        <v/>
      </c>
      <c r="AE585" s="24" t="str">
        <f t="shared" si="129"/>
        <v/>
      </c>
    </row>
    <row r="586" spans="1:31">
      <c r="A586" s="20" t="str">
        <f t="shared" si="117"/>
        <v/>
      </c>
      <c r="B586" s="21"/>
      <c r="C586" s="20" t="str">
        <f>IF(B586="","",IF(AND(B586&gt;='01_Setup'!$B$7,B586&lt;='01_Setup'!$B$8),'01_Setup'!$B$6,"Outside selected year"))</f>
        <v/>
      </c>
      <c r="D586" s="20" t="str">
        <f>IF(B586="","",IF(B586&lt;'01_Setup'!$B$7,"",IF(B586&lt;=DATE('01_Setup'!$B$5,7,5),"Q1",IF(B586&lt;=DATE('01_Setup'!$B$5,10,5),"Q2",IF(B586&lt;=DATE('01_Setup'!$B$5+1,1,5),"Q3",IF(B586&lt;='01_Setup'!$B$8,"Q4",""))))))</f>
        <v/>
      </c>
      <c r="E586" s="22"/>
      <c r="F586" s="25"/>
      <c r="G586" s="25"/>
      <c r="H586" s="22"/>
      <c r="I586" s="22"/>
      <c r="J586" s="22"/>
      <c r="K586" s="22"/>
      <c r="L586" s="22"/>
      <c r="M586" s="17"/>
      <c r="N586" s="18"/>
      <c r="O586" s="19" t="str">
        <f t="shared" si="118"/>
        <v/>
      </c>
      <c r="P586" s="19" t="str">
        <f t="shared" si="119"/>
        <v/>
      </c>
      <c r="Q586" s="19" t="str">
        <f t="shared" si="120"/>
        <v/>
      </c>
      <c r="R586" s="19" t="str">
        <f t="shared" si="121"/>
        <v/>
      </c>
      <c r="S586" s="19" t="str">
        <f t="shared" si="122"/>
        <v/>
      </c>
      <c r="T586" s="19" t="str">
        <f t="shared" si="123"/>
        <v/>
      </c>
      <c r="U586" s="19" t="str">
        <f t="shared" si="124"/>
        <v/>
      </c>
      <c r="V586" s="19" t="str">
        <f t="shared" si="125"/>
        <v/>
      </c>
      <c r="W586" s="19" t="str">
        <f t="shared" si="126"/>
        <v/>
      </c>
      <c r="X586" s="17"/>
      <c r="Y586" s="23"/>
      <c r="Z586" s="23"/>
      <c r="AA586" s="26"/>
      <c r="AB586" s="24" t="str">
        <f>IF(B586="","",IF(OR(J586="Owner Funding",J586="Drawings",J586="Transfer",J586="Private"),IF(E586="","OK",IF(COUNTIF('01_Setup'!$B$23:$B$32,E586)=1,"OK","Unknown property")),IF(COUNTIF('01_Setup'!$B$23:$B$32,E586)=1,"OK","Unknown property")))</f>
        <v/>
      </c>
      <c r="AC586" s="24" t="str">
        <f t="shared" si="127"/>
        <v/>
      </c>
      <c r="AD586" s="24" t="str">
        <f t="shared" si="128"/>
        <v/>
      </c>
      <c r="AE586" s="24" t="str">
        <f t="shared" si="129"/>
        <v/>
      </c>
    </row>
    <row r="587" spans="1:31">
      <c r="A587" s="20" t="str">
        <f t="shared" si="117"/>
        <v/>
      </c>
      <c r="B587" s="21"/>
      <c r="C587" s="20" t="str">
        <f>IF(B587="","",IF(AND(B587&gt;='01_Setup'!$B$7,B587&lt;='01_Setup'!$B$8),'01_Setup'!$B$6,"Outside selected year"))</f>
        <v/>
      </c>
      <c r="D587" s="20" t="str">
        <f>IF(B587="","",IF(B587&lt;'01_Setup'!$B$7,"",IF(B587&lt;=DATE('01_Setup'!$B$5,7,5),"Q1",IF(B587&lt;=DATE('01_Setup'!$B$5,10,5),"Q2",IF(B587&lt;=DATE('01_Setup'!$B$5+1,1,5),"Q3",IF(B587&lt;='01_Setup'!$B$8,"Q4",""))))))</f>
        <v/>
      </c>
      <c r="E587" s="22"/>
      <c r="F587" s="25"/>
      <c r="G587" s="25"/>
      <c r="H587" s="22"/>
      <c r="I587" s="22"/>
      <c r="J587" s="22"/>
      <c r="K587" s="22"/>
      <c r="L587" s="22"/>
      <c r="M587" s="17"/>
      <c r="N587" s="18"/>
      <c r="O587" s="19" t="str">
        <f t="shared" si="118"/>
        <v/>
      </c>
      <c r="P587" s="19" t="str">
        <f t="shared" si="119"/>
        <v/>
      </c>
      <c r="Q587" s="19" t="str">
        <f t="shared" si="120"/>
        <v/>
      </c>
      <c r="R587" s="19" t="str">
        <f t="shared" si="121"/>
        <v/>
      </c>
      <c r="S587" s="19" t="str">
        <f t="shared" si="122"/>
        <v/>
      </c>
      <c r="T587" s="19" t="str">
        <f t="shared" si="123"/>
        <v/>
      </c>
      <c r="U587" s="19" t="str">
        <f t="shared" si="124"/>
        <v/>
      </c>
      <c r="V587" s="19" t="str">
        <f t="shared" si="125"/>
        <v/>
      </c>
      <c r="W587" s="19" t="str">
        <f t="shared" si="126"/>
        <v/>
      </c>
      <c r="X587" s="17"/>
      <c r="Y587" s="23"/>
      <c r="Z587" s="23"/>
      <c r="AA587" s="26"/>
      <c r="AB587" s="24" t="str">
        <f>IF(B587="","",IF(OR(J587="Owner Funding",J587="Drawings",J587="Transfer",J587="Private"),IF(E587="","OK",IF(COUNTIF('01_Setup'!$B$23:$B$32,E587)=1,"OK","Unknown property")),IF(COUNTIF('01_Setup'!$B$23:$B$32,E587)=1,"OK","Unknown property")))</f>
        <v/>
      </c>
      <c r="AC587" s="24" t="str">
        <f t="shared" si="127"/>
        <v/>
      </c>
      <c r="AD587" s="24" t="str">
        <f t="shared" si="128"/>
        <v/>
      </c>
      <c r="AE587" s="24" t="str">
        <f t="shared" si="129"/>
        <v/>
      </c>
    </row>
    <row r="588" spans="1:31">
      <c r="A588" s="20" t="str">
        <f t="shared" si="117"/>
        <v/>
      </c>
      <c r="B588" s="21"/>
      <c r="C588" s="20" t="str">
        <f>IF(B588="","",IF(AND(B588&gt;='01_Setup'!$B$7,B588&lt;='01_Setup'!$B$8),'01_Setup'!$B$6,"Outside selected year"))</f>
        <v/>
      </c>
      <c r="D588" s="20" t="str">
        <f>IF(B588="","",IF(B588&lt;'01_Setup'!$B$7,"",IF(B588&lt;=DATE('01_Setup'!$B$5,7,5),"Q1",IF(B588&lt;=DATE('01_Setup'!$B$5,10,5),"Q2",IF(B588&lt;=DATE('01_Setup'!$B$5+1,1,5),"Q3",IF(B588&lt;='01_Setup'!$B$8,"Q4",""))))))</f>
        <v/>
      </c>
      <c r="E588" s="22"/>
      <c r="F588" s="25"/>
      <c r="G588" s="25"/>
      <c r="H588" s="22"/>
      <c r="I588" s="22"/>
      <c r="J588" s="22"/>
      <c r="K588" s="22"/>
      <c r="L588" s="22"/>
      <c r="M588" s="17"/>
      <c r="N588" s="18"/>
      <c r="O588" s="19" t="str">
        <f t="shared" si="118"/>
        <v/>
      </c>
      <c r="P588" s="19" t="str">
        <f t="shared" si="119"/>
        <v/>
      </c>
      <c r="Q588" s="19" t="str">
        <f t="shared" si="120"/>
        <v/>
      </c>
      <c r="R588" s="19" t="str">
        <f t="shared" si="121"/>
        <v/>
      </c>
      <c r="S588" s="19" t="str">
        <f t="shared" si="122"/>
        <v/>
      </c>
      <c r="T588" s="19" t="str">
        <f t="shared" si="123"/>
        <v/>
      </c>
      <c r="U588" s="19" t="str">
        <f t="shared" si="124"/>
        <v/>
      </c>
      <c r="V588" s="19" t="str">
        <f t="shared" si="125"/>
        <v/>
      </c>
      <c r="W588" s="19" t="str">
        <f t="shared" si="126"/>
        <v/>
      </c>
      <c r="X588" s="17"/>
      <c r="Y588" s="23"/>
      <c r="Z588" s="23"/>
      <c r="AA588" s="26"/>
      <c r="AB588" s="24" t="str">
        <f>IF(B588="","",IF(OR(J588="Owner Funding",J588="Drawings",J588="Transfer",J588="Private"),IF(E588="","OK",IF(COUNTIF('01_Setup'!$B$23:$B$32,E588)=1,"OK","Unknown property")),IF(COUNTIF('01_Setup'!$B$23:$B$32,E588)=1,"OK","Unknown property")))</f>
        <v/>
      </c>
      <c r="AC588" s="24" t="str">
        <f t="shared" si="127"/>
        <v/>
      </c>
      <c r="AD588" s="24" t="str">
        <f t="shared" si="128"/>
        <v/>
      </c>
      <c r="AE588" s="24" t="str">
        <f t="shared" si="129"/>
        <v/>
      </c>
    </row>
    <row r="589" spans="1:31">
      <c r="A589" s="20" t="str">
        <f t="shared" si="117"/>
        <v/>
      </c>
      <c r="B589" s="21"/>
      <c r="C589" s="20" t="str">
        <f>IF(B589="","",IF(AND(B589&gt;='01_Setup'!$B$7,B589&lt;='01_Setup'!$B$8),'01_Setup'!$B$6,"Outside selected year"))</f>
        <v/>
      </c>
      <c r="D589" s="20" t="str">
        <f>IF(B589="","",IF(B589&lt;'01_Setup'!$B$7,"",IF(B589&lt;=DATE('01_Setup'!$B$5,7,5),"Q1",IF(B589&lt;=DATE('01_Setup'!$B$5,10,5),"Q2",IF(B589&lt;=DATE('01_Setup'!$B$5+1,1,5),"Q3",IF(B589&lt;='01_Setup'!$B$8,"Q4",""))))))</f>
        <v/>
      </c>
      <c r="E589" s="22"/>
      <c r="F589" s="25"/>
      <c r="G589" s="25"/>
      <c r="H589" s="22"/>
      <c r="I589" s="22"/>
      <c r="J589" s="22"/>
      <c r="K589" s="22"/>
      <c r="L589" s="22"/>
      <c r="M589" s="17"/>
      <c r="N589" s="18"/>
      <c r="O589" s="19" t="str">
        <f t="shared" si="118"/>
        <v/>
      </c>
      <c r="P589" s="19" t="str">
        <f t="shared" si="119"/>
        <v/>
      </c>
      <c r="Q589" s="19" t="str">
        <f t="shared" si="120"/>
        <v/>
      </c>
      <c r="R589" s="19" t="str">
        <f t="shared" si="121"/>
        <v/>
      </c>
      <c r="S589" s="19" t="str">
        <f t="shared" si="122"/>
        <v/>
      </c>
      <c r="T589" s="19" t="str">
        <f t="shared" si="123"/>
        <v/>
      </c>
      <c r="U589" s="19" t="str">
        <f t="shared" si="124"/>
        <v/>
      </c>
      <c r="V589" s="19" t="str">
        <f t="shared" si="125"/>
        <v/>
      </c>
      <c r="W589" s="19" t="str">
        <f t="shared" si="126"/>
        <v/>
      </c>
      <c r="X589" s="17"/>
      <c r="Y589" s="23"/>
      <c r="Z589" s="23"/>
      <c r="AA589" s="26"/>
      <c r="AB589" s="24" t="str">
        <f>IF(B589="","",IF(OR(J589="Owner Funding",J589="Drawings",J589="Transfer",J589="Private"),IF(E589="","OK",IF(COUNTIF('01_Setup'!$B$23:$B$32,E589)=1,"OK","Unknown property")),IF(COUNTIF('01_Setup'!$B$23:$B$32,E589)=1,"OK","Unknown property")))</f>
        <v/>
      </c>
      <c r="AC589" s="24" t="str">
        <f t="shared" si="127"/>
        <v/>
      </c>
      <c r="AD589" s="24" t="str">
        <f t="shared" si="128"/>
        <v/>
      </c>
      <c r="AE589" s="24" t="str">
        <f t="shared" si="129"/>
        <v/>
      </c>
    </row>
    <row r="590" spans="1:31">
      <c r="A590" s="20" t="str">
        <f t="shared" si="117"/>
        <v/>
      </c>
      <c r="B590" s="21"/>
      <c r="C590" s="20" t="str">
        <f>IF(B590="","",IF(AND(B590&gt;='01_Setup'!$B$7,B590&lt;='01_Setup'!$B$8),'01_Setup'!$B$6,"Outside selected year"))</f>
        <v/>
      </c>
      <c r="D590" s="20" t="str">
        <f>IF(B590="","",IF(B590&lt;'01_Setup'!$B$7,"",IF(B590&lt;=DATE('01_Setup'!$B$5,7,5),"Q1",IF(B590&lt;=DATE('01_Setup'!$B$5,10,5),"Q2",IF(B590&lt;=DATE('01_Setup'!$B$5+1,1,5),"Q3",IF(B590&lt;='01_Setup'!$B$8,"Q4",""))))))</f>
        <v/>
      </c>
      <c r="E590" s="22"/>
      <c r="F590" s="25"/>
      <c r="G590" s="25"/>
      <c r="H590" s="22"/>
      <c r="I590" s="22"/>
      <c r="J590" s="22"/>
      <c r="K590" s="22"/>
      <c r="L590" s="22"/>
      <c r="M590" s="17"/>
      <c r="N590" s="18"/>
      <c r="O590" s="19" t="str">
        <f t="shared" si="118"/>
        <v/>
      </c>
      <c r="P590" s="19" t="str">
        <f t="shared" si="119"/>
        <v/>
      </c>
      <c r="Q590" s="19" t="str">
        <f t="shared" si="120"/>
        <v/>
      </c>
      <c r="R590" s="19" t="str">
        <f t="shared" si="121"/>
        <v/>
      </c>
      <c r="S590" s="19" t="str">
        <f t="shared" si="122"/>
        <v/>
      </c>
      <c r="T590" s="19" t="str">
        <f t="shared" si="123"/>
        <v/>
      </c>
      <c r="U590" s="19" t="str">
        <f t="shared" si="124"/>
        <v/>
      </c>
      <c r="V590" s="19" t="str">
        <f t="shared" si="125"/>
        <v/>
      </c>
      <c r="W590" s="19" t="str">
        <f t="shared" si="126"/>
        <v/>
      </c>
      <c r="X590" s="17"/>
      <c r="Y590" s="23"/>
      <c r="Z590" s="23"/>
      <c r="AA590" s="26"/>
      <c r="AB590" s="24" t="str">
        <f>IF(B590="","",IF(OR(J590="Owner Funding",J590="Drawings",J590="Transfer",J590="Private"),IF(E590="","OK",IF(COUNTIF('01_Setup'!$B$23:$B$32,E590)=1,"OK","Unknown property")),IF(COUNTIF('01_Setup'!$B$23:$B$32,E590)=1,"OK","Unknown property")))</f>
        <v/>
      </c>
      <c r="AC590" s="24" t="str">
        <f t="shared" si="127"/>
        <v/>
      </c>
      <c r="AD590" s="24" t="str">
        <f t="shared" si="128"/>
        <v/>
      </c>
      <c r="AE590" s="24" t="str">
        <f t="shared" si="129"/>
        <v/>
      </c>
    </row>
    <row r="591" spans="1:31">
      <c r="A591" s="20" t="str">
        <f t="shared" si="117"/>
        <v/>
      </c>
      <c r="B591" s="21"/>
      <c r="C591" s="20" t="str">
        <f>IF(B591="","",IF(AND(B591&gt;='01_Setup'!$B$7,B591&lt;='01_Setup'!$B$8),'01_Setup'!$B$6,"Outside selected year"))</f>
        <v/>
      </c>
      <c r="D591" s="20" t="str">
        <f>IF(B591="","",IF(B591&lt;'01_Setup'!$B$7,"",IF(B591&lt;=DATE('01_Setup'!$B$5,7,5),"Q1",IF(B591&lt;=DATE('01_Setup'!$B$5,10,5),"Q2",IF(B591&lt;=DATE('01_Setup'!$B$5+1,1,5),"Q3",IF(B591&lt;='01_Setup'!$B$8,"Q4",""))))))</f>
        <v/>
      </c>
      <c r="E591" s="22"/>
      <c r="F591" s="25"/>
      <c r="G591" s="25"/>
      <c r="H591" s="22"/>
      <c r="I591" s="22"/>
      <c r="J591" s="22"/>
      <c r="K591" s="22"/>
      <c r="L591" s="22"/>
      <c r="M591" s="17"/>
      <c r="N591" s="18"/>
      <c r="O591" s="19" t="str">
        <f t="shared" si="118"/>
        <v/>
      </c>
      <c r="P591" s="19" t="str">
        <f t="shared" si="119"/>
        <v/>
      </c>
      <c r="Q591" s="19" t="str">
        <f t="shared" si="120"/>
        <v/>
      </c>
      <c r="R591" s="19" t="str">
        <f t="shared" si="121"/>
        <v/>
      </c>
      <c r="S591" s="19" t="str">
        <f t="shared" si="122"/>
        <v/>
      </c>
      <c r="T591" s="19" t="str">
        <f t="shared" si="123"/>
        <v/>
      </c>
      <c r="U591" s="19" t="str">
        <f t="shared" si="124"/>
        <v/>
      </c>
      <c r="V591" s="19" t="str">
        <f t="shared" si="125"/>
        <v/>
      </c>
      <c r="W591" s="19" t="str">
        <f t="shared" si="126"/>
        <v/>
      </c>
      <c r="X591" s="17"/>
      <c r="Y591" s="23"/>
      <c r="Z591" s="23"/>
      <c r="AA591" s="26"/>
      <c r="AB591" s="24" t="str">
        <f>IF(B591="","",IF(OR(J591="Owner Funding",J591="Drawings",J591="Transfer",J591="Private"),IF(E591="","OK",IF(COUNTIF('01_Setup'!$B$23:$B$32,E591)=1,"OK","Unknown property")),IF(COUNTIF('01_Setup'!$B$23:$B$32,E591)=1,"OK","Unknown property")))</f>
        <v/>
      </c>
      <c r="AC591" s="24" t="str">
        <f t="shared" si="127"/>
        <v/>
      </c>
      <c r="AD591" s="24" t="str">
        <f t="shared" si="128"/>
        <v/>
      </c>
      <c r="AE591" s="24" t="str">
        <f t="shared" si="129"/>
        <v/>
      </c>
    </row>
    <row r="592" spans="1:31">
      <c r="A592" s="20" t="str">
        <f t="shared" si="117"/>
        <v/>
      </c>
      <c r="B592" s="21"/>
      <c r="C592" s="20" t="str">
        <f>IF(B592="","",IF(AND(B592&gt;='01_Setup'!$B$7,B592&lt;='01_Setup'!$B$8),'01_Setup'!$B$6,"Outside selected year"))</f>
        <v/>
      </c>
      <c r="D592" s="20" t="str">
        <f>IF(B592="","",IF(B592&lt;'01_Setup'!$B$7,"",IF(B592&lt;=DATE('01_Setup'!$B$5,7,5),"Q1",IF(B592&lt;=DATE('01_Setup'!$B$5,10,5),"Q2",IF(B592&lt;=DATE('01_Setup'!$B$5+1,1,5),"Q3",IF(B592&lt;='01_Setup'!$B$8,"Q4",""))))))</f>
        <v/>
      </c>
      <c r="E592" s="22"/>
      <c r="F592" s="25"/>
      <c r="G592" s="25"/>
      <c r="H592" s="22"/>
      <c r="I592" s="22"/>
      <c r="J592" s="22"/>
      <c r="K592" s="22"/>
      <c r="L592" s="22"/>
      <c r="M592" s="17"/>
      <c r="N592" s="18"/>
      <c r="O592" s="19" t="str">
        <f t="shared" si="118"/>
        <v/>
      </c>
      <c r="P592" s="19" t="str">
        <f t="shared" si="119"/>
        <v/>
      </c>
      <c r="Q592" s="19" t="str">
        <f t="shared" si="120"/>
        <v/>
      </c>
      <c r="R592" s="19" t="str">
        <f t="shared" si="121"/>
        <v/>
      </c>
      <c r="S592" s="19" t="str">
        <f t="shared" si="122"/>
        <v/>
      </c>
      <c r="T592" s="19" t="str">
        <f t="shared" si="123"/>
        <v/>
      </c>
      <c r="U592" s="19" t="str">
        <f t="shared" si="124"/>
        <v/>
      </c>
      <c r="V592" s="19" t="str">
        <f t="shared" si="125"/>
        <v/>
      </c>
      <c r="W592" s="19" t="str">
        <f t="shared" si="126"/>
        <v/>
      </c>
      <c r="X592" s="17"/>
      <c r="Y592" s="23"/>
      <c r="Z592" s="23"/>
      <c r="AA592" s="26"/>
      <c r="AB592" s="24" t="str">
        <f>IF(B592="","",IF(OR(J592="Owner Funding",J592="Drawings",J592="Transfer",J592="Private"),IF(E592="","OK",IF(COUNTIF('01_Setup'!$B$23:$B$32,E592)=1,"OK","Unknown property")),IF(COUNTIF('01_Setup'!$B$23:$B$32,E592)=1,"OK","Unknown property")))</f>
        <v/>
      </c>
      <c r="AC592" s="24" t="str">
        <f t="shared" si="127"/>
        <v/>
      </c>
      <c r="AD592" s="24" t="str">
        <f t="shared" si="128"/>
        <v/>
      </c>
      <c r="AE592" s="24" t="str">
        <f t="shared" si="129"/>
        <v/>
      </c>
    </row>
    <row r="593" spans="1:31">
      <c r="A593" s="20" t="str">
        <f t="shared" si="117"/>
        <v/>
      </c>
      <c r="B593" s="21"/>
      <c r="C593" s="20" t="str">
        <f>IF(B593="","",IF(AND(B593&gt;='01_Setup'!$B$7,B593&lt;='01_Setup'!$B$8),'01_Setup'!$B$6,"Outside selected year"))</f>
        <v/>
      </c>
      <c r="D593" s="20" t="str">
        <f>IF(B593="","",IF(B593&lt;'01_Setup'!$B$7,"",IF(B593&lt;=DATE('01_Setup'!$B$5,7,5),"Q1",IF(B593&lt;=DATE('01_Setup'!$B$5,10,5),"Q2",IF(B593&lt;=DATE('01_Setup'!$B$5+1,1,5),"Q3",IF(B593&lt;='01_Setup'!$B$8,"Q4",""))))))</f>
        <v/>
      </c>
      <c r="E593" s="22"/>
      <c r="F593" s="25"/>
      <c r="G593" s="25"/>
      <c r="H593" s="22"/>
      <c r="I593" s="22"/>
      <c r="J593" s="22"/>
      <c r="K593" s="22"/>
      <c r="L593" s="22"/>
      <c r="M593" s="17"/>
      <c r="N593" s="18"/>
      <c r="O593" s="19" t="str">
        <f t="shared" si="118"/>
        <v/>
      </c>
      <c r="P593" s="19" t="str">
        <f t="shared" si="119"/>
        <v/>
      </c>
      <c r="Q593" s="19" t="str">
        <f t="shared" si="120"/>
        <v/>
      </c>
      <c r="R593" s="19" t="str">
        <f t="shared" si="121"/>
        <v/>
      </c>
      <c r="S593" s="19" t="str">
        <f t="shared" si="122"/>
        <v/>
      </c>
      <c r="T593" s="19" t="str">
        <f t="shared" si="123"/>
        <v/>
      </c>
      <c r="U593" s="19" t="str">
        <f t="shared" si="124"/>
        <v/>
      </c>
      <c r="V593" s="19" t="str">
        <f t="shared" si="125"/>
        <v/>
      </c>
      <c r="W593" s="19" t="str">
        <f t="shared" si="126"/>
        <v/>
      </c>
      <c r="X593" s="17"/>
      <c r="Y593" s="23"/>
      <c r="Z593" s="23"/>
      <c r="AA593" s="26"/>
      <c r="AB593" s="24" t="str">
        <f>IF(B593="","",IF(OR(J593="Owner Funding",J593="Drawings",J593="Transfer",J593="Private"),IF(E593="","OK",IF(COUNTIF('01_Setup'!$B$23:$B$32,E593)=1,"OK","Unknown property")),IF(COUNTIF('01_Setup'!$B$23:$B$32,E593)=1,"OK","Unknown property")))</f>
        <v/>
      </c>
      <c r="AC593" s="24" t="str">
        <f t="shared" si="127"/>
        <v/>
      </c>
      <c r="AD593" s="24" t="str">
        <f t="shared" si="128"/>
        <v/>
      </c>
      <c r="AE593" s="24" t="str">
        <f t="shared" si="129"/>
        <v/>
      </c>
    </row>
    <row r="594" spans="1:31">
      <c r="A594" s="20" t="str">
        <f t="shared" si="117"/>
        <v/>
      </c>
      <c r="B594" s="21"/>
      <c r="C594" s="20" t="str">
        <f>IF(B594="","",IF(AND(B594&gt;='01_Setup'!$B$7,B594&lt;='01_Setup'!$B$8),'01_Setup'!$B$6,"Outside selected year"))</f>
        <v/>
      </c>
      <c r="D594" s="20" t="str">
        <f>IF(B594="","",IF(B594&lt;'01_Setup'!$B$7,"",IF(B594&lt;=DATE('01_Setup'!$B$5,7,5),"Q1",IF(B594&lt;=DATE('01_Setup'!$B$5,10,5),"Q2",IF(B594&lt;=DATE('01_Setup'!$B$5+1,1,5),"Q3",IF(B594&lt;='01_Setup'!$B$8,"Q4",""))))))</f>
        <v/>
      </c>
      <c r="E594" s="22"/>
      <c r="F594" s="25"/>
      <c r="G594" s="25"/>
      <c r="H594" s="22"/>
      <c r="I594" s="22"/>
      <c r="J594" s="22"/>
      <c r="K594" s="22"/>
      <c r="L594" s="22"/>
      <c r="M594" s="17"/>
      <c r="N594" s="18"/>
      <c r="O594" s="19" t="str">
        <f t="shared" si="118"/>
        <v/>
      </c>
      <c r="P594" s="19" t="str">
        <f t="shared" si="119"/>
        <v/>
      </c>
      <c r="Q594" s="19" t="str">
        <f t="shared" si="120"/>
        <v/>
      </c>
      <c r="R594" s="19" t="str">
        <f t="shared" si="121"/>
        <v/>
      </c>
      <c r="S594" s="19" t="str">
        <f t="shared" si="122"/>
        <v/>
      </c>
      <c r="T594" s="19" t="str">
        <f t="shared" si="123"/>
        <v/>
      </c>
      <c r="U594" s="19" t="str">
        <f t="shared" si="124"/>
        <v/>
      </c>
      <c r="V594" s="19" t="str">
        <f t="shared" si="125"/>
        <v/>
      </c>
      <c r="W594" s="19" t="str">
        <f t="shared" si="126"/>
        <v/>
      </c>
      <c r="X594" s="17"/>
      <c r="Y594" s="23"/>
      <c r="Z594" s="23"/>
      <c r="AA594" s="26"/>
      <c r="AB594" s="24" t="str">
        <f>IF(B594="","",IF(OR(J594="Owner Funding",J594="Drawings",J594="Transfer",J594="Private"),IF(E594="","OK",IF(COUNTIF('01_Setup'!$B$23:$B$32,E594)=1,"OK","Unknown property")),IF(COUNTIF('01_Setup'!$B$23:$B$32,E594)=1,"OK","Unknown property")))</f>
        <v/>
      </c>
      <c r="AC594" s="24" t="str">
        <f t="shared" si="127"/>
        <v/>
      </c>
      <c r="AD594" s="24" t="str">
        <f t="shared" si="128"/>
        <v/>
      </c>
      <c r="AE594" s="24" t="str">
        <f t="shared" si="129"/>
        <v/>
      </c>
    </row>
    <row r="595" spans="1:31">
      <c r="A595" s="20" t="str">
        <f t="shared" si="117"/>
        <v/>
      </c>
      <c r="B595" s="21"/>
      <c r="C595" s="20" t="str">
        <f>IF(B595="","",IF(AND(B595&gt;='01_Setup'!$B$7,B595&lt;='01_Setup'!$B$8),'01_Setup'!$B$6,"Outside selected year"))</f>
        <v/>
      </c>
      <c r="D595" s="20" t="str">
        <f>IF(B595="","",IF(B595&lt;'01_Setup'!$B$7,"",IF(B595&lt;=DATE('01_Setup'!$B$5,7,5),"Q1",IF(B595&lt;=DATE('01_Setup'!$B$5,10,5),"Q2",IF(B595&lt;=DATE('01_Setup'!$B$5+1,1,5),"Q3",IF(B595&lt;='01_Setup'!$B$8,"Q4",""))))))</f>
        <v/>
      </c>
      <c r="E595" s="22"/>
      <c r="F595" s="25"/>
      <c r="G595" s="25"/>
      <c r="H595" s="22"/>
      <c r="I595" s="22"/>
      <c r="J595" s="22"/>
      <c r="K595" s="22"/>
      <c r="L595" s="22"/>
      <c r="M595" s="17"/>
      <c r="N595" s="18"/>
      <c r="O595" s="19" t="str">
        <f t="shared" si="118"/>
        <v/>
      </c>
      <c r="P595" s="19" t="str">
        <f t="shared" si="119"/>
        <v/>
      </c>
      <c r="Q595" s="19" t="str">
        <f t="shared" si="120"/>
        <v/>
      </c>
      <c r="R595" s="19" t="str">
        <f t="shared" si="121"/>
        <v/>
      </c>
      <c r="S595" s="19" t="str">
        <f t="shared" si="122"/>
        <v/>
      </c>
      <c r="T595" s="19" t="str">
        <f t="shared" si="123"/>
        <v/>
      </c>
      <c r="U595" s="19" t="str">
        <f t="shared" si="124"/>
        <v/>
      </c>
      <c r="V595" s="19" t="str">
        <f t="shared" si="125"/>
        <v/>
      </c>
      <c r="W595" s="19" t="str">
        <f t="shared" si="126"/>
        <v/>
      </c>
      <c r="X595" s="17"/>
      <c r="Y595" s="23"/>
      <c r="Z595" s="23"/>
      <c r="AA595" s="26"/>
      <c r="AB595" s="24" t="str">
        <f>IF(B595="","",IF(OR(J595="Owner Funding",J595="Drawings",J595="Transfer",J595="Private"),IF(E595="","OK",IF(COUNTIF('01_Setup'!$B$23:$B$32,E595)=1,"OK","Unknown property")),IF(COUNTIF('01_Setup'!$B$23:$B$32,E595)=1,"OK","Unknown property")))</f>
        <v/>
      </c>
      <c r="AC595" s="24" t="str">
        <f t="shared" si="127"/>
        <v/>
      </c>
      <c r="AD595" s="24" t="str">
        <f t="shared" si="128"/>
        <v/>
      </c>
      <c r="AE595" s="24" t="str">
        <f t="shared" si="129"/>
        <v/>
      </c>
    </row>
    <row r="596" spans="1:31">
      <c r="A596" s="20" t="str">
        <f t="shared" si="117"/>
        <v/>
      </c>
      <c r="B596" s="21"/>
      <c r="C596" s="20" t="str">
        <f>IF(B596="","",IF(AND(B596&gt;='01_Setup'!$B$7,B596&lt;='01_Setup'!$B$8),'01_Setup'!$B$6,"Outside selected year"))</f>
        <v/>
      </c>
      <c r="D596" s="20" t="str">
        <f>IF(B596="","",IF(B596&lt;'01_Setup'!$B$7,"",IF(B596&lt;=DATE('01_Setup'!$B$5,7,5),"Q1",IF(B596&lt;=DATE('01_Setup'!$B$5,10,5),"Q2",IF(B596&lt;=DATE('01_Setup'!$B$5+1,1,5),"Q3",IF(B596&lt;='01_Setup'!$B$8,"Q4",""))))))</f>
        <v/>
      </c>
      <c r="E596" s="22"/>
      <c r="F596" s="25"/>
      <c r="G596" s="25"/>
      <c r="H596" s="22"/>
      <c r="I596" s="22"/>
      <c r="J596" s="22"/>
      <c r="K596" s="22"/>
      <c r="L596" s="22"/>
      <c r="M596" s="17"/>
      <c r="N596" s="18"/>
      <c r="O596" s="19" t="str">
        <f t="shared" si="118"/>
        <v/>
      </c>
      <c r="P596" s="19" t="str">
        <f t="shared" si="119"/>
        <v/>
      </c>
      <c r="Q596" s="19" t="str">
        <f t="shared" si="120"/>
        <v/>
      </c>
      <c r="R596" s="19" t="str">
        <f t="shared" si="121"/>
        <v/>
      </c>
      <c r="S596" s="19" t="str">
        <f t="shared" si="122"/>
        <v/>
      </c>
      <c r="T596" s="19" t="str">
        <f t="shared" si="123"/>
        <v/>
      </c>
      <c r="U596" s="19" t="str">
        <f t="shared" si="124"/>
        <v/>
      </c>
      <c r="V596" s="19" t="str">
        <f t="shared" si="125"/>
        <v/>
      </c>
      <c r="W596" s="19" t="str">
        <f t="shared" si="126"/>
        <v/>
      </c>
      <c r="X596" s="17"/>
      <c r="Y596" s="23"/>
      <c r="Z596" s="23"/>
      <c r="AA596" s="26"/>
      <c r="AB596" s="24" t="str">
        <f>IF(B596="","",IF(OR(J596="Owner Funding",J596="Drawings",J596="Transfer",J596="Private"),IF(E596="","OK",IF(COUNTIF('01_Setup'!$B$23:$B$32,E596)=1,"OK","Unknown property")),IF(COUNTIF('01_Setup'!$B$23:$B$32,E596)=1,"OK","Unknown property")))</f>
        <v/>
      </c>
      <c r="AC596" s="24" t="str">
        <f t="shared" si="127"/>
        <v/>
      </c>
      <c r="AD596" s="24" t="str">
        <f t="shared" si="128"/>
        <v/>
      </c>
      <c r="AE596" s="24" t="str">
        <f t="shared" si="129"/>
        <v/>
      </c>
    </row>
    <row r="597" spans="1:31">
      <c r="A597" s="20" t="str">
        <f t="shared" si="117"/>
        <v/>
      </c>
      <c r="B597" s="21"/>
      <c r="C597" s="20" t="str">
        <f>IF(B597="","",IF(AND(B597&gt;='01_Setup'!$B$7,B597&lt;='01_Setup'!$B$8),'01_Setup'!$B$6,"Outside selected year"))</f>
        <v/>
      </c>
      <c r="D597" s="20" t="str">
        <f>IF(B597="","",IF(B597&lt;'01_Setup'!$B$7,"",IF(B597&lt;=DATE('01_Setup'!$B$5,7,5),"Q1",IF(B597&lt;=DATE('01_Setup'!$B$5,10,5),"Q2",IF(B597&lt;=DATE('01_Setup'!$B$5+1,1,5),"Q3",IF(B597&lt;='01_Setup'!$B$8,"Q4",""))))))</f>
        <v/>
      </c>
      <c r="E597" s="22"/>
      <c r="F597" s="25"/>
      <c r="G597" s="25"/>
      <c r="H597" s="22"/>
      <c r="I597" s="22"/>
      <c r="J597" s="22"/>
      <c r="K597" s="22"/>
      <c r="L597" s="22"/>
      <c r="M597" s="17"/>
      <c r="N597" s="18"/>
      <c r="O597" s="19" t="str">
        <f t="shared" si="118"/>
        <v/>
      </c>
      <c r="P597" s="19" t="str">
        <f t="shared" si="119"/>
        <v/>
      </c>
      <c r="Q597" s="19" t="str">
        <f t="shared" si="120"/>
        <v/>
      </c>
      <c r="R597" s="19" t="str">
        <f t="shared" si="121"/>
        <v/>
      </c>
      <c r="S597" s="19" t="str">
        <f t="shared" si="122"/>
        <v/>
      </c>
      <c r="T597" s="19" t="str">
        <f t="shared" si="123"/>
        <v/>
      </c>
      <c r="U597" s="19" t="str">
        <f t="shared" si="124"/>
        <v/>
      </c>
      <c r="V597" s="19" t="str">
        <f t="shared" si="125"/>
        <v/>
      </c>
      <c r="W597" s="19" t="str">
        <f t="shared" si="126"/>
        <v/>
      </c>
      <c r="X597" s="17"/>
      <c r="Y597" s="23"/>
      <c r="Z597" s="23"/>
      <c r="AA597" s="26"/>
      <c r="AB597" s="24" t="str">
        <f>IF(B597="","",IF(OR(J597="Owner Funding",J597="Drawings",J597="Transfer",J597="Private"),IF(E597="","OK",IF(COUNTIF('01_Setup'!$B$23:$B$32,E597)=1,"OK","Unknown property")),IF(COUNTIF('01_Setup'!$B$23:$B$32,E597)=1,"OK","Unknown property")))</f>
        <v/>
      </c>
      <c r="AC597" s="24" t="str">
        <f t="shared" si="127"/>
        <v/>
      </c>
      <c r="AD597" s="24" t="str">
        <f t="shared" si="128"/>
        <v/>
      </c>
      <c r="AE597" s="24" t="str">
        <f t="shared" si="129"/>
        <v/>
      </c>
    </row>
    <row r="598" spans="1:31">
      <c r="A598" s="20" t="str">
        <f t="shared" si="117"/>
        <v/>
      </c>
      <c r="B598" s="21"/>
      <c r="C598" s="20" t="str">
        <f>IF(B598="","",IF(AND(B598&gt;='01_Setup'!$B$7,B598&lt;='01_Setup'!$B$8),'01_Setup'!$B$6,"Outside selected year"))</f>
        <v/>
      </c>
      <c r="D598" s="20" t="str">
        <f>IF(B598="","",IF(B598&lt;'01_Setup'!$B$7,"",IF(B598&lt;=DATE('01_Setup'!$B$5,7,5),"Q1",IF(B598&lt;=DATE('01_Setup'!$B$5,10,5),"Q2",IF(B598&lt;=DATE('01_Setup'!$B$5+1,1,5),"Q3",IF(B598&lt;='01_Setup'!$B$8,"Q4",""))))))</f>
        <v/>
      </c>
      <c r="E598" s="22"/>
      <c r="F598" s="25"/>
      <c r="G598" s="25"/>
      <c r="H598" s="22"/>
      <c r="I598" s="22"/>
      <c r="J598" s="22"/>
      <c r="K598" s="22"/>
      <c r="L598" s="22"/>
      <c r="M598" s="17"/>
      <c r="N598" s="18"/>
      <c r="O598" s="19" t="str">
        <f t="shared" si="118"/>
        <v/>
      </c>
      <c r="P598" s="19" t="str">
        <f t="shared" si="119"/>
        <v/>
      </c>
      <c r="Q598" s="19" t="str">
        <f t="shared" si="120"/>
        <v/>
      </c>
      <c r="R598" s="19" t="str">
        <f t="shared" si="121"/>
        <v/>
      </c>
      <c r="S598" s="19" t="str">
        <f t="shared" si="122"/>
        <v/>
      </c>
      <c r="T598" s="19" t="str">
        <f t="shared" si="123"/>
        <v/>
      </c>
      <c r="U598" s="19" t="str">
        <f t="shared" si="124"/>
        <v/>
      </c>
      <c r="V598" s="19" t="str">
        <f t="shared" si="125"/>
        <v/>
      </c>
      <c r="W598" s="19" t="str">
        <f t="shared" si="126"/>
        <v/>
      </c>
      <c r="X598" s="17"/>
      <c r="Y598" s="23"/>
      <c r="Z598" s="23"/>
      <c r="AA598" s="26"/>
      <c r="AB598" s="24" t="str">
        <f>IF(B598="","",IF(OR(J598="Owner Funding",J598="Drawings",J598="Transfer",J598="Private"),IF(E598="","OK",IF(COUNTIF('01_Setup'!$B$23:$B$32,E598)=1,"OK","Unknown property")),IF(COUNTIF('01_Setup'!$B$23:$B$32,E598)=1,"OK","Unknown property")))</f>
        <v/>
      </c>
      <c r="AC598" s="24" t="str">
        <f t="shared" si="127"/>
        <v/>
      </c>
      <c r="AD598" s="24" t="str">
        <f t="shared" si="128"/>
        <v/>
      </c>
      <c r="AE598" s="24" t="str">
        <f t="shared" si="129"/>
        <v/>
      </c>
    </row>
    <row r="599" spans="1:31">
      <c r="A599" s="20" t="str">
        <f t="shared" si="117"/>
        <v/>
      </c>
      <c r="B599" s="21"/>
      <c r="C599" s="20" t="str">
        <f>IF(B599="","",IF(AND(B599&gt;='01_Setup'!$B$7,B599&lt;='01_Setup'!$B$8),'01_Setup'!$B$6,"Outside selected year"))</f>
        <v/>
      </c>
      <c r="D599" s="20" t="str">
        <f>IF(B599="","",IF(B599&lt;'01_Setup'!$B$7,"",IF(B599&lt;=DATE('01_Setup'!$B$5,7,5),"Q1",IF(B599&lt;=DATE('01_Setup'!$B$5,10,5),"Q2",IF(B599&lt;=DATE('01_Setup'!$B$5+1,1,5),"Q3",IF(B599&lt;='01_Setup'!$B$8,"Q4",""))))))</f>
        <v/>
      </c>
      <c r="E599" s="22"/>
      <c r="F599" s="25"/>
      <c r="G599" s="25"/>
      <c r="H599" s="22"/>
      <c r="I599" s="22"/>
      <c r="J599" s="22"/>
      <c r="K599" s="22"/>
      <c r="L599" s="22"/>
      <c r="M599" s="17"/>
      <c r="N599" s="18"/>
      <c r="O599" s="19" t="str">
        <f t="shared" si="118"/>
        <v/>
      </c>
      <c r="P599" s="19" t="str">
        <f t="shared" si="119"/>
        <v/>
      </c>
      <c r="Q599" s="19" t="str">
        <f t="shared" si="120"/>
        <v/>
      </c>
      <c r="R599" s="19" t="str">
        <f t="shared" si="121"/>
        <v/>
      </c>
      <c r="S599" s="19" t="str">
        <f t="shared" si="122"/>
        <v/>
      </c>
      <c r="T599" s="19" t="str">
        <f t="shared" si="123"/>
        <v/>
      </c>
      <c r="U599" s="19" t="str">
        <f t="shared" si="124"/>
        <v/>
      </c>
      <c r="V599" s="19" t="str">
        <f t="shared" si="125"/>
        <v/>
      </c>
      <c r="W599" s="19" t="str">
        <f t="shared" si="126"/>
        <v/>
      </c>
      <c r="X599" s="17"/>
      <c r="Y599" s="23"/>
      <c r="Z599" s="23"/>
      <c r="AA599" s="26"/>
      <c r="AB599" s="24" t="str">
        <f>IF(B599="","",IF(OR(J599="Owner Funding",J599="Drawings",J599="Transfer",J599="Private"),IF(E599="","OK",IF(COUNTIF('01_Setup'!$B$23:$B$32,E599)=1,"OK","Unknown property")),IF(COUNTIF('01_Setup'!$B$23:$B$32,E599)=1,"OK","Unknown property")))</f>
        <v/>
      </c>
      <c r="AC599" s="24" t="str">
        <f t="shared" si="127"/>
        <v/>
      </c>
      <c r="AD599" s="24" t="str">
        <f t="shared" si="128"/>
        <v/>
      </c>
      <c r="AE599" s="24" t="str">
        <f t="shared" si="129"/>
        <v/>
      </c>
    </row>
    <row r="600" spans="1:31">
      <c r="A600" s="20" t="str">
        <f t="shared" si="117"/>
        <v/>
      </c>
      <c r="B600" s="21"/>
      <c r="C600" s="20" t="str">
        <f>IF(B600="","",IF(AND(B600&gt;='01_Setup'!$B$7,B600&lt;='01_Setup'!$B$8),'01_Setup'!$B$6,"Outside selected year"))</f>
        <v/>
      </c>
      <c r="D600" s="20" t="str">
        <f>IF(B600="","",IF(B600&lt;'01_Setup'!$B$7,"",IF(B600&lt;=DATE('01_Setup'!$B$5,7,5),"Q1",IF(B600&lt;=DATE('01_Setup'!$B$5,10,5),"Q2",IF(B600&lt;=DATE('01_Setup'!$B$5+1,1,5),"Q3",IF(B600&lt;='01_Setup'!$B$8,"Q4",""))))))</f>
        <v/>
      </c>
      <c r="E600" s="22"/>
      <c r="F600" s="25"/>
      <c r="G600" s="25"/>
      <c r="H600" s="22"/>
      <c r="I600" s="22"/>
      <c r="J600" s="22"/>
      <c r="K600" s="22"/>
      <c r="L600" s="22"/>
      <c r="M600" s="17"/>
      <c r="N600" s="18"/>
      <c r="O600" s="19" t="str">
        <f t="shared" si="118"/>
        <v/>
      </c>
      <c r="P600" s="19" t="str">
        <f t="shared" si="119"/>
        <v/>
      </c>
      <c r="Q600" s="19" t="str">
        <f t="shared" si="120"/>
        <v/>
      </c>
      <c r="R600" s="19" t="str">
        <f t="shared" si="121"/>
        <v/>
      </c>
      <c r="S600" s="19" t="str">
        <f t="shared" si="122"/>
        <v/>
      </c>
      <c r="T600" s="19" t="str">
        <f t="shared" si="123"/>
        <v/>
      </c>
      <c r="U600" s="19" t="str">
        <f t="shared" si="124"/>
        <v/>
      </c>
      <c r="V600" s="19" t="str">
        <f t="shared" si="125"/>
        <v/>
      </c>
      <c r="W600" s="19" t="str">
        <f t="shared" si="126"/>
        <v/>
      </c>
      <c r="X600" s="17"/>
      <c r="Y600" s="23"/>
      <c r="Z600" s="23"/>
      <c r="AA600" s="26"/>
      <c r="AB600" s="24" t="str">
        <f>IF(B600="","",IF(OR(J600="Owner Funding",J600="Drawings",J600="Transfer",J600="Private"),IF(E600="","OK",IF(COUNTIF('01_Setup'!$B$23:$B$32,E600)=1,"OK","Unknown property")),IF(COUNTIF('01_Setup'!$B$23:$B$32,E600)=1,"OK","Unknown property")))</f>
        <v/>
      </c>
      <c r="AC600" s="24" t="str">
        <f t="shared" si="127"/>
        <v/>
      </c>
      <c r="AD600" s="24" t="str">
        <f t="shared" si="128"/>
        <v/>
      </c>
      <c r="AE600" s="24" t="str">
        <f t="shared" si="129"/>
        <v/>
      </c>
    </row>
    <row r="601" spans="1:31">
      <c r="A601" s="20" t="str">
        <f t="shared" si="117"/>
        <v/>
      </c>
      <c r="B601" s="21"/>
      <c r="C601" s="20" t="str">
        <f>IF(B601="","",IF(AND(B601&gt;='01_Setup'!$B$7,B601&lt;='01_Setup'!$B$8),'01_Setup'!$B$6,"Outside selected year"))</f>
        <v/>
      </c>
      <c r="D601" s="20" t="str">
        <f>IF(B601="","",IF(B601&lt;'01_Setup'!$B$7,"",IF(B601&lt;=DATE('01_Setup'!$B$5,7,5),"Q1",IF(B601&lt;=DATE('01_Setup'!$B$5,10,5),"Q2",IF(B601&lt;=DATE('01_Setup'!$B$5+1,1,5),"Q3",IF(B601&lt;='01_Setup'!$B$8,"Q4",""))))))</f>
        <v/>
      </c>
      <c r="E601" s="22"/>
      <c r="F601" s="25"/>
      <c r="G601" s="25"/>
      <c r="H601" s="22"/>
      <c r="I601" s="22"/>
      <c r="J601" s="22"/>
      <c r="K601" s="22"/>
      <c r="L601" s="22"/>
      <c r="M601" s="17"/>
      <c r="N601" s="18"/>
      <c r="O601" s="19" t="str">
        <f t="shared" si="118"/>
        <v/>
      </c>
      <c r="P601" s="19" t="str">
        <f t="shared" si="119"/>
        <v/>
      </c>
      <c r="Q601" s="19" t="str">
        <f t="shared" si="120"/>
        <v/>
      </c>
      <c r="R601" s="19" t="str">
        <f t="shared" si="121"/>
        <v/>
      </c>
      <c r="S601" s="19" t="str">
        <f t="shared" si="122"/>
        <v/>
      </c>
      <c r="T601" s="19" t="str">
        <f t="shared" si="123"/>
        <v/>
      </c>
      <c r="U601" s="19" t="str">
        <f t="shared" si="124"/>
        <v/>
      </c>
      <c r="V601" s="19" t="str">
        <f t="shared" si="125"/>
        <v/>
      </c>
      <c r="W601" s="19" t="str">
        <f t="shared" si="126"/>
        <v/>
      </c>
      <c r="X601" s="17"/>
      <c r="Y601" s="23"/>
      <c r="Z601" s="23"/>
      <c r="AA601" s="26"/>
      <c r="AB601" s="24" t="str">
        <f>IF(B601="","",IF(OR(J601="Owner Funding",J601="Drawings",J601="Transfer",J601="Private"),IF(E601="","OK",IF(COUNTIF('01_Setup'!$B$23:$B$32,E601)=1,"OK","Unknown property")),IF(COUNTIF('01_Setup'!$B$23:$B$32,E601)=1,"OK","Unknown property")))</f>
        <v/>
      </c>
      <c r="AC601" s="24" t="str">
        <f t="shared" si="127"/>
        <v/>
      </c>
      <c r="AD601" s="24" t="str">
        <f t="shared" si="128"/>
        <v/>
      </c>
      <c r="AE601" s="24" t="str">
        <f t="shared" si="129"/>
        <v/>
      </c>
    </row>
    <row r="602" spans="1:31">
      <c r="A602" s="20" t="str">
        <f t="shared" si="117"/>
        <v/>
      </c>
      <c r="B602" s="21"/>
      <c r="C602" s="20" t="str">
        <f>IF(B602="","",IF(AND(B602&gt;='01_Setup'!$B$7,B602&lt;='01_Setup'!$B$8),'01_Setup'!$B$6,"Outside selected year"))</f>
        <v/>
      </c>
      <c r="D602" s="20" t="str">
        <f>IF(B602="","",IF(B602&lt;'01_Setup'!$B$7,"",IF(B602&lt;=DATE('01_Setup'!$B$5,7,5),"Q1",IF(B602&lt;=DATE('01_Setup'!$B$5,10,5),"Q2",IF(B602&lt;=DATE('01_Setup'!$B$5+1,1,5),"Q3",IF(B602&lt;='01_Setup'!$B$8,"Q4",""))))))</f>
        <v/>
      </c>
      <c r="E602" s="22"/>
      <c r="F602" s="25"/>
      <c r="G602" s="25"/>
      <c r="H602" s="22"/>
      <c r="I602" s="22"/>
      <c r="J602" s="22"/>
      <c r="K602" s="22"/>
      <c r="L602" s="22"/>
      <c r="M602" s="17"/>
      <c r="N602" s="18"/>
      <c r="O602" s="19" t="str">
        <f t="shared" si="118"/>
        <v/>
      </c>
      <c r="P602" s="19" t="str">
        <f t="shared" si="119"/>
        <v/>
      </c>
      <c r="Q602" s="19" t="str">
        <f t="shared" si="120"/>
        <v/>
      </c>
      <c r="R602" s="19" t="str">
        <f t="shared" si="121"/>
        <v/>
      </c>
      <c r="S602" s="19" t="str">
        <f t="shared" si="122"/>
        <v/>
      </c>
      <c r="T602" s="19" t="str">
        <f t="shared" si="123"/>
        <v/>
      </c>
      <c r="U602" s="19" t="str">
        <f t="shared" si="124"/>
        <v/>
      </c>
      <c r="V602" s="19" t="str">
        <f t="shared" si="125"/>
        <v/>
      </c>
      <c r="W602" s="19" t="str">
        <f t="shared" si="126"/>
        <v/>
      </c>
      <c r="X602" s="17"/>
      <c r="Y602" s="23"/>
      <c r="Z602" s="23"/>
      <c r="AA602" s="26"/>
      <c r="AB602" s="24" t="str">
        <f>IF(B602="","",IF(OR(J602="Owner Funding",J602="Drawings",J602="Transfer",J602="Private"),IF(E602="","OK",IF(COUNTIF('01_Setup'!$B$23:$B$32,E602)=1,"OK","Unknown property")),IF(COUNTIF('01_Setup'!$B$23:$B$32,E602)=1,"OK","Unknown property")))</f>
        <v/>
      </c>
      <c r="AC602" s="24" t="str">
        <f t="shared" si="127"/>
        <v/>
      </c>
      <c r="AD602" s="24" t="str">
        <f t="shared" si="128"/>
        <v/>
      </c>
      <c r="AE602" s="24" t="str">
        <f t="shared" si="129"/>
        <v/>
      </c>
    </row>
    <row r="603" spans="1:31">
      <c r="A603" s="20" t="str">
        <f t="shared" si="117"/>
        <v/>
      </c>
      <c r="B603" s="21"/>
      <c r="C603" s="20" t="str">
        <f>IF(B603="","",IF(AND(B603&gt;='01_Setup'!$B$7,B603&lt;='01_Setup'!$B$8),'01_Setup'!$B$6,"Outside selected year"))</f>
        <v/>
      </c>
      <c r="D603" s="20" t="str">
        <f>IF(B603="","",IF(B603&lt;'01_Setup'!$B$7,"",IF(B603&lt;=DATE('01_Setup'!$B$5,7,5),"Q1",IF(B603&lt;=DATE('01_Setup'!$B$5,10,5),"Q2",IF(B603&lt;=DATE('01_Setup'!$B$5+1,1,5),"Q3",IF(B603&lt;='01_Setup'!$B$8,"Q4",""))))))</f>
        <v/>
      </c>
      <c r="E603" s="22"/>
      <c r="F603" s="25"/>
      <c r="G603" s="25"/>
      <c r="H603" s="22"/>
      <c r="I603" s="22"/>
      <c r="J603" s="22"/>
      <c r="K603" s="22"/>
      <c r="L603" s="22"/>
      <c r="M603" s="17"/>
      <c r="N603" s="18"/>
      <c r="O603" s="19" t="str">
        <f t="shared" si="118"/>
        <v/>
      </c>
      <c r="P603" s="19" t="str">
        <f t="shared" si="119"/>
        <v/>
      </c>
      <c r="Q603" s="19" t="str">
        <f t="shared" si="120"/>
        <v/>
      </c>
      <c r="R603" s="19" t="str">
        <f t="shared" si="121"/>
        <v/>
      </c>
      <c r="S603" s="19" t="str">
        <f t="shared" si="122"/>
        <v/>
      </c>
      <c r="T603" s="19" t="str">
        <f t="shared" si="123"/>
        <v/>
      </c>
      <c r="U603" s="19" t="str">
        <f t="shared" si="124"/>
        <v/>
      </c>
      <c r="V603" s="19" t="str">
        <f t="shared" si="125"/>
        <v/>
      </c>
      <c r="W603" s="19" t="str">
        <f t="shared" si="126"/>
        <v/>
      </c>
      <c r="X603" s="17"/>
      <c r="Y603" s="23"/>
      <c r="Z603" s="23"/>
      <c r="AA603" s="26"/>
      <c r="AB603" s="24" t="str">
        <f>IF(B603="","",IF(OR(J603="Owner Funding",J603="Drawings",J603="Transfer",J603="Private"),IF(E603="","OK",IF(COUNTIF('01_Setup'!$B$23:$B$32,E603)=1,"OK","Unknown property")),IF(COUNTIF('01_Setup'!$B$23:$B$32,E603)=1,"OK","Unknown property")))</f>
        <v/>
      </c>
      <c r="AC603" s="24" t="str">
        <f t="shared" si="127"/>
        <v/>
      </c>
      <c r="AD603" s="24" t="str">
        <f t="shared" si="128"/>
        <v/>
      </c>
      <c r="AE603" s="24" t="str">
        <f t="shared" si="129"/>
        <v/>
      </c>
    </row>
    <row r="604" spans="1:31">
      <c r="A604" s="20" t="str">
        <f t="shared" si="117"/>
        <v/>
      </c>
      <c r="B604" s="21"/>
      <c r="C604" s="20" t="str">
        <f>IF(B604="","",IF(AND(B604&gt;='01_Setup'!$B$7,B604&lt;='01_Setup'!$B$8),'01_Setup'!$B$6,"Outside selected year"))</f>
        <v/>
      </c>
      <c r="D604" s="20" t="str">
        <f>IF(B604="","",IF(B604&lt;'01_Setup'!$B$7,"",IF(B604&lt;=DATE('01_Setup'!$B$5,7,5),"Q1",IF(B604&lt;=DATE('01_Setup'!$B$5,10,5),"Q2",IF(B604&lt;=DATE('01_Setup'!$B$5+1,1,5),"Q3",IF(B604&lt;='01_Setup'!$B$8,"Q4",""))))))</f>
        <v/>
      </c>
      <c r="E604" s="22"/>
      <c r="F604" s="25"/>
      <c r="G604" s="25"/>
      <c r="H604" s="22"/>
      <c r="I604" s="22"/>
      <c r="J604" s="22"/>
      <c r="K604" s="22"/>
      <c r="L604" s="22"/>
      <c r="M604" s="17"/>
      <c r="N604" s="18"/>
      <c r="O604" s="19" t="str">
        <f t="shared" si="118"/>
        <v/>
      </c>
      <c r="P604" s="19" t="str">
        <f t="shared" si="119"/>
        <v/>
      </c>
      <c r="Q604" s="19" t="str">
        <f t="shared" si="120"/>
        <v/>
      </c>
      <c r="R604" s="19" t="str">
        <f t="shared" si="121"/>
        <v/>
      </c>
      <c r="S604" s="19" t="str">
        <f t="shared" si="122"/>
        <v/>
      </c>
      <c r="T604" s="19" t="str">
        <f t="shared" si="123"/>
        <v/>
      </c>
      <c r="U604" s="19" t="str">
        <f t="shared" si="124"/>
        <v/>
      </c>
      <c r="V604" s="19" t="str">
        <f t="shared" si="125"/>
        <v/>
      </c>
      <c r="W604" s="19" t="str">
        <f t="shared" si="126"/>
        <v/>
      </c>
      <c r="X604" s="17"/>
      <c r="Y604" s="23"/>
      <c r="Z604" s="23"/>
      <c r="AA604" s="26"/>
      <c r="AB604" s="24" t="str">
        <f>IF(B604="","",IF(OR(J604="Owner Funding",J604="Drawings",J604="Transfer",J604="Private"),IF(E604="","OK",IF(COUNTIF('01_Setup'!$B$23:$B$32,E604)=1,"OK","Unknown property")),IF(COUNTIF('01_Setup'!$B$23:$B$32,E604)=1,"OK","Unknown property")))</f>
        <v/>
      </c>
      <c r="AC604" s="24" t="str">
        <f t="shared" si="127"/>
        <v/>
      </c>
      <c r="AD604" s="24" t="str">
        <f t="shared" si="128"/>
        <v/>
      </c>
      <c r="AE604" s="24" t="str">
        <f t="shared" si="129"/>
        <v/>
      </c>
    </row>
    <row r="605" spans="1:31">
      <c r="A605" s="20" t="str">
        <f t="shared" si="117"/>
        <v/>
      </c>
      <c r="B605" s="21"/>
      <c r="C605" s="20" t="str">
        <f>IF(B605="","",IF(AND(B605&gt;='01_Setup'!$B$7,B605&lt;='01_Setup'!$B$8),'01_Setup'!$B$6,"Outside selected year"))</f>
        <v/>
      </c>
      <c r="D605" s="20" t="str">
        <f>IF(B605="","",IF(B605&lt;'01_Setup'!$B$7,"",IF(B605&lt;=DATE('01_Setup'!$B$5,7,5),"Q1",IF(B605&lt;=DATE('01_Setup'!$B$5,10,5),"Q2",IF(B605&lt;=DATE('01_Setup'!$B$5+1,1,5),"Q3",IF(B605&lt;='01_Setup'!$B$8,"Q4",""))))))</f>
        <v/>
      </c>
      <c r="E605" s="22"/>
      <c r="F605" s="25"/>
      <c r="G605" s="25"/>
      <c r="H605" s="22"/>
      <c r="I605" s="22"/>
      <c r="J605" s="22"/>
      <c r="K605" s="22"/>
      <c r="L605" s="22"/>
      <c r="M605" s="17"/>
      <c r="N605" s="18"/>
      <c r="O605" s="19" t="str">
        <f t="shared" si="118"/>
        <v/>
      </c>
      <c r="P605" s="19" t="str">
        <f t="shared" si="119"/>
        <v/>
      </c>
      <c r="Q605" s="19" t="str">
        <f t="shared" si="120"/>
        <v/>
      </c>
      <c r="R605" s="19" t="str">
        <f t="shared" si="121"/>
        <v/>
      </c>
      <c r="S605" s="19" t="str">
        <f t="shared" si="122"/>
        <v/>
      </c>
      <c r="T605" s="19" t="str">
        <f t="shared" si="123"/>
        <v/>
      </c>
      <c r="U605" s="19" t="str">
        <f t="shared" si="124"/>
        <v/>
      </c>
      <c r="V605" s="19" t="str">
        <f t="shared" si="125"/>
        <v/>
      </c>
      <c r="W605" s="19" t="str">
        <f t="shared" si="126"/>
        <v/>
      </c>
      <c r="X605" s="17"/>
      <c r="Y605" s="23"/>
      <c r="Z605" s="23"/>
      <c r="AA605" s="26"/>
      <c r="AB605" s="24" t="str">
        <f>IF(B605="","",IF(OR(J605="Owner Funding",J605="Drawings",J605="Transfer",J605="Private"),IF(E605="","OK",IF(COUNTIF('01_Setup'!$B$23:$B$32,E605)=1,"OK","Unknown property")),IF(COUNTIF('01_Setup'!$B$23:$B$32,E605)=1,"OK","Unknown property")))</f>
        <v/>
      </c>
      <c r="AC605" s="24" t="str">
        <f t="shared" si="127"/>
        <v/>
      </c>
      <c r="AD605" s="24" t="str">
        <f t="shared" si="128"/>
        <v/>
      </c>
      <c r="AE605" s="24" t="str">
        <f t="shared" si="129"/>
        <v/>
      </c>
    </row>
    <row r="606" spans="1:31">
      <c r="A606" s="20" t="str">
        <f t="shared" si="117"/>
        <v/>
      </c>
      <c r="B606" s="21"/>
      <c r="C606" s="20" t="str">
        <f>IF(B606="","",IF(AND(B606&gt;='01_Setup'!$B$7,B606&lt;='01_Setup'!$B$8),'01_Setup'!$B$6,"Outside selected year"))</f>
        <v/>
      </c>
      <c r="D606" s="20" t="str">
        <f>IF(B606="","",IF(B606&lt;'01_Setup'!$B$7,"",IF(B606&lt;=DATE('01_Setup'!$B$5,7,5),"Q1",IF(B606&lt;=DATE('01_Setup'!$B$5,10,5),"Q2",IF(B606&lt;=DATE('01_Setup'!$B$5+1,1,5),"Q3",IF(B606&lt;='01_Setup'!$B$8,"Q4",""))))))</f>
        <v/>
      </c>
      <c r="E606" s="22"/>
      <c r="F606" s="25"/>
      <c r="G606" s="25"/>
      <c r="H606" s="22"/>
      <c r="I606" s="22"/>
      <c r="J606" s="22"/>
      <c r="K606" s="22"/>
      <c r="L606" s="22"/>
      <c r="M606" s="17"/>
      <c r="N606" s="18"/>
      <c r="O606" s="19" t="str">
        <f t="shared" si="118"/>
        <v/>
      </c>
      <c r="P606" s="19" t="str">
        <f t="shared" si="119"/>
        <v/>
      </c>
      <c r="Q606" s="19" t="str">
        <f t="shared" si="120"/>
        <v/>
      </c>
      <c r="R606" s="19" t="str">
        <f t="shared" si="121"/>
        <v/>
      </c>
      <c r="S606" s="19" t="str">
        <f t="shared" si="122"/>
        <v/>
      </c>
      <c r="T606" s="19" t="str">
        <f t="shared" si="123"/>
        <v/>
      </c>
      <c r="U606" s="19" t="str">
        <f t="shared" si="124"/>
        <v/>
      </c>
      <c r="V606" s="19" t="str">
        <f t="shared" si="125"/>
        <v/>
      </c>
      <c r="W606" s="19" t="str">
        <f t="shared" si="126"/>
        <v/>
      </c>
      <c r="X606" s="17"/>
      <c r="Y606" s="23"/>
      <c r="Z606" s="23"/>
      <c r="AA606" s="26"/>
      <c r="AB606" s="24" t="str">
        <f>IF(B606="","",IF(OR(J606="Owner Funding",J606="Drawings",J606="Transfer",J606="Private"),IF(E606="","OK",IF(COUNTIF('01_Setup'!$B$23:$B$32,E606)=1,"OK","Unknown property")),IF(COUNTIF('01_Setup'!$B$23:$B$32,E606)=1,"OK","Unknown property")))</f>
        <v/>
      </c>
      <c r="AC606" s="24" t="str">
        <f t="shared" si="127"/>
        <v/>
      </c>
      <c r="AD606" s="24" t="str">
        <f t="shared" si="128"/>
        <v/>
      </c>
      <c r="AE606" s="24" t="str">
        <f t="shared" si="129"/>
        <v/>
      </c>
    </row>
    <row r="607" spans="1:31">
      <c r="A607" s="20" t="str">
        <f t="shared" si="117"/>
        <v/>
      </c>
      <c r="B607" s="21"/>
      <c r="C607" s="20" t="str">
        <f>IF(B607="","",IF(AND(B607&gt;='01_Setup'!$B$7,B607&lt;='01_Setup'!$B$8),'01_Setup'!$B$6,"Outside selected year"))</f>
        <v/>
      </c>
      <c r="D607" s="20" t="str">
        <f>IF(B607="","",IF(B607&lt;'01_Setup'!$B$7,"",IF(B607&lt;=DATE('01_Setup'!$B$5,7,5),"Q1",IF(B607&lt;=DATE('01_Setup'!$B$5,10,5),"Q2",IF(B607&lt;=DATE('01_Setup'!$B$5+1,1,5),"Q3",IF(B607&lt;='01_Setup'!$B$8,"Q4",""))))))</f>
        <v/>
      </c>
      <c r="E607" s="22"/>
      <c r="F607" s="25"/>
      <c r="G607" s="25"/>
      <c r="H607" s="22"/>
      <c r="I607" s="22"/>
      <c r="J607" s="22"/>
      <c r="K607" s="22"/>
      <c r="L607" s="22"/>
      <c r="M607" s="17"/>
      <c r="N607" s="18"/>
      <c r="O607" s="19" t="str">
        <f t="shared" si="118"/>
        <v/>
      </c>
      <c r="P607" s="19" t="str">
        <f t="shared" si="119"/>
        <v/>
      </c>
      <c r="Q607" s="19" t="str">
        <f t="shared" si="120"/>
        <v/>
      </c>
      <c r="R607" s="19" t="str">
        <f t="shared" si="121"/>
        <v/>
      </c>
      <c r="S607" s="19" t="str">
        <f t="shared" si="122"/>
        <v/>
      </c>
      <c r="T607" s="19" t="str">
        <f t="shared" si="123"/>
        <v/>
      </c>
      <c r="U607" s="19" t="str">
        <f t="shared" si="124"/>
        <v/>
      </c>
      <c r="V607" s="19" t="str">
        <f t="shared" si="125"/>
        <v/>
      </c>
      <c r="W607" s="19" t="str">
        <f t="shared" si="126"/>
        <v/>
      </c>
      <c r="X607" s="17"/>
      <c r="Y607" s="23"/>
      <c r="Z607" s="23"/>
      <c r="AA607" s="26"/>
      <c r="AB607" s="24" t="str">
        <f>IF(B607="","",IF(OR(J607="Owner Funding",J607="Drawings",J607="Transfer",J607="Private"),IF(E607="","OK",IF(COUNTIF('01_Setup'!$B$23:$B$32,E607)=1,"OK","Unknown property")),IF(COUNTIF('01_Setup'!$B$23:$B$32,E607)=1,"OK","Unknown property")))</f>
        <v/>
      </c>
      <c r="AC607" s="24" t="str">
        <f t="shared" si="127"/>
        <v/>
      </c>
      <c r="AD607" s="24" t="str">
        <f t="shared" si="128"/>
        <v/>
      </c>
      <c r="AE607" s="24" t="str">
        <f t="shared" si="129"/>
        <v/>
      </c>
    </row>
    <row r="608" spans="1:31">
      <c r="A608" s="20" t="str">
        <f t="shared" si="117"/>
        <v/>
      </c>
      <c r="B608" s="21"/>
      <c r="C608" s="20" t="str">
        <f>IF(B608="","",IF(AND(B608&gt;='01_Setup'!$B$7,B608&lt;='01_Setup'!$B$8),'01_Setup'!$B$6,"Outside selected year"))</f>
        <v/>
      </c>
      <c r="D608" s="20" t="str">
        <f>IF(B608="","",IF(B608&lt;'01_Setup'!$B$7,"",IF(B608&lt;=DATE('01_Setup'!$B$5,7,5),"Q1",IF(B608&lt;=DATE('01_Setup'!$B$5,10,5),"Q2",IF(B608&lt;=DATE('01_Setup'!$B$5+1,1,5),"Q3",IF(B608&lt;='01_Setup'!$B$8,"Q4",""))))))</f>
        <v/>
      </c>
      <c r="E608" s="22"/>
      <c r="F608" s="25"/>
      <c r="G608" s="25"/>
      <c r="H608" s="22"/>
      <c r="I608" s="22"/>
      <c r="J608" s="22"/>
      <c r="K608" s="22"/>
      <c r="L608" s="22"/>
      <c r="M608" s="17"/>
      <c r="N608" s="18"/>
      <c r="O608" s="19" t="str">
        <f t="shared" si="118"/>
        <v/>
      </c>
      <c r="P608" s="19" t="str">
        <f t="shared" si="119"/>
        <v/>
      </c>
      <c r="Q608" s="19" t="str">
        <f t="shared" si="120"/>
        <v/>
      </c>
      <c r="R608" s="19" t="str">
        <f t="shared" si="121"/>
        <v/>
      </c>
      <c r="S608" s="19" t="str">
        <f t="shared" si="122"/>
        <v/>
      </c>
      <c r="T608" s="19" t="str">
        <f t="shared" si="123"/>
        <v/>
      </c>
      <c r="U608" s="19" t="str">
        <f t="shared" si="124"/>
        <v/>
      </c>
      <c r="V608" s="19" t="str">
        <f t="shared" si="125"/>
        <v/>
      </c>
      <c r="W608" s="19" t="str">
        <f t="shared" si="126"/>
        <v/>
      </c>
      <c r="X608" s="17"/>
      <c r="Y608" s="23"/>
      <c r="Z608" s="23"/>
      <c r="AA608" s="26"/>
      <c r="AB608" s="24" t="str">
        <f>IF(B608="","",IF(OR(J608="Owner Funding",J608="Drawings",J608="Transfer",J608="Private"),IF(E608="","OK",IF(COUNTIF('01_Setup'!$B$23:$B$32,E608)=1,"OK","Unknown property")),IF(COUNTIF('01_Setup'!$B$23:$B$32,E608)=1,"OK","Unknown property")))</f>
        <v/>
      </c>
      <c r="AC608" s="24" t="str">
        <f t="shared" si="127"/>
        <v/>
      </c>
      <c r="AD608" s="24" t="str">
        <f t="shared" si="128"/>
        <v/>
      </c>
      <c r="AE608" s="24" t="str">
        <f t="shared" si="129"/>
        <v/>
      </c>
    </row>
    <row r="609" spans="1:31">
      <c r="A609" s="20" t="str">
        <f t="shared" si="117"/>
        <v/>
      </c>
      <c r="B609" s="21"/>
      <c r="C609" s="20" t="str">
        <f>IF(B609="","",IF(AND(B609&gt;='01_Setup'!$B$7,B609&lt;='01_Setup'!$B$8),'01_Setup'!$B$6,"Outside selected year"))</f>
        <v/>
      </c>
      <c r="D609" s="20" t="str">
        <f>IF(B609="","",IF(B609&lt;'01_Setup'!$B$7,"",IF(B609&lt;=DATE('01_Setup'!$B$5,7,5),"Q1",IF(B609&lt;=DATE('01_Setup'!$B$5,10,5),"Q2",IF(B609&lt;=DATE('01_Setup'!$B$5+1,1,5),"Q3",IF(B609&lt;='01_Setup'!$B$8,"Q4",""))))))</f>
        <v/>
      </c>
      <c r="E609" s="22"/>
      <c r="F609" s="25"/>
      <c r="G609" s="25"/>
      <c r="H609" s="22"/>
      <c r="I609" s="22"/>
      <c r="J609" s="22"/>
      <c r="K609" s="22"/>
      <c r="L609" s="22"/>
      <c r="M609" s="17"/>
      <c r="N609" s="18"/>
      <c r="O609" s="19" t="str">
        <f t="shared" si="118"/>
        <v/>
      </c>
      <c r="P609" s="19" t="str">
        <f t="shared" si="119"/>
        <v/>
      </c>
      <c r="Q609" s="19" t="str">
        <f t="shared" si="120"/>
        <v/>
      </c>
      <c r="R609" s="19" t="str">
        <f t="shared" si="121"/>
        <v/>
      </c>
      <c r="S609" s="19" t="str">
        <f t="shared" si="122"/>
        <v/>
      </c>
      <c r="T609" s="19" t="str">
        <f t="shared" si="123"/>
        <v/>
      </c>
      <c r="U609" s="19" t="str">
        <f t="shared" si="124"/>
        <v/>
      </c>
      <c r="V609" s="19" t="str">
        <f t="shared" si="125"/>
        <v/>
      </c>
      <c r="W609" s="19" t="str">
        <f t="shared" si="126"/>
        <v/>
      </c>
      <c r="X609" s="17"/>
      <c r="Y609" s="23"/>
      <c r="Z609" s="23"/>
      <c r="AA609" s="26"/>
      <c r="AB609" s="24" t="str">
        <f>IF(B609="","",IF(OR(J609="Owner Funding",J609="Drawings",J609="Transfer",J609="Private"),IF(E609="","OK",IF(COUNTIF('01_Setup'!$B$23:$B$32,E609)=1,"OK","Unknown property")),IF(COUNTIF('01_Setup'!$B$23:$B$32,E609)=1,"OK","Unknown property")))</f>
        <v/>
      </c>
      <c r="AC609" s="24" t="str">
        <f t="shared" si="127"/>
        <v/>
      </c>
      <c r="AD609" s="24" t="str">
        <f t="shared" si="128"/>
        <v/>
      </c>
      <c r="AE609" s="24" t="str">
        <f t="shared" si="129"/>
        <v/>
      </c>
    </row>
    <row r="610" spans="1:31">
      <c r="A610" s="20" t="str">
        <f t="shared" si="117"/>
        <v/>
      </c>
      <c r="B610" s="21"/>
      <c r="C610" s="20" t="str">
        <f>IF(B610="","",IF(AND(B610&gt;='01_Setup'!$B$7,B610&lt;='01_Setup'!$B$8),'01_Setup'!$B$6,"Outside selected year"))</f>
        <v/>
      </c>
      <c r="D610" s="20" t="str">
        <f>IF(B610="","",IF(B610&lt;'01_Setup'!$B$7,"",IF(B610&lt;=DATE('01_Setup'!$B$5,7,5),"Q1",IF(B610&lt;=DATE('01_Setup'!$B$5,10,5),"Q2",IF(B610&lt;=DATE('01_Setup'!$B$5+1,1,5),"Q3",IF(B610&lt;='01_Setup'!$B$8,"Q4",""))))))</f>
        <v/>
      </c>
      <c r="E610" s="22"/>
      <c r="F610" s="25"/>
      <c r="G610" s="25"/>
      <c r="H610" s="22"/>
      <c r="I610" s="22"/>
      <c r="J610" s="22"/>
      <c r="K610" s="22"/>
      <c r="L610" s="22"/>
      <c r="M610" s="17"/>
      <c r="N610" s="18"/>
      <c r="O610" s="19" t="str">
        <f t="shared" si="118"/>
        <v/>
      </c>
      <c r="P610" s="19" t="str">
        <f t="shared" si="119"/>
        <v/>
      </c>
      <c r="Q610" s="19" t="str">
        <f t="shared" si="120"/>
        <v/>
      </c>
      <c r="R610" s="19" t="str">
        <f t="shared" si="121"/>
        <v/>
      </c>
      <c r="S610" s="19" t="str">
        <f t="shared" si="122"/>
        <v/>
      </c>
      <c r="T610" s="19" t="str">
        <f t="shared" si="123"/>
        <v/>
      </c>
      <c r="U610" s="19" t="str">
        <f t="shared" si="124"/>
        <v/>
      </c>
      <c r="V610" s="19" t="str">
        <f t="shared" si="125"/>
        <v/>
      </c>
      <c r="W610" s="19" t="str">
        <f t="shared" si="126"/>
        <v/>
      </c>
      <c r="X610" s="17"/>
      <c r="Y610" s="23"/>
      <c r="Z610" s="23"/>
      <c r="AA610" s="26"/>
      <c r="AB610" s="24" t="str">
        <f>IF(B610="","",IF(OR(J610="Owner Funding",J610="Drawings",J610="Transfer",J610="Private"),IF(E610="","OK",IF(COUNTIF('01_Setup'!$B$23:$B$32,E610)=1,"OK","Unknown property")),IF(COUNTIF('01_Setup'!$B$23:$B$32,E610)=1,"OK","Unknown property")))</f>
        <v/>
      </c>
      <c r="AC610" s="24" t="str">
        <f t="shared" si="127"/>
        <v/>
      </c>
      <c r="AD610" s="24" t="str">
        <f t="shared" si="128"/>
        <v/>
      </c>
      <c r="AE610" s="24" t="str">
        <f t="shared" si="129"/>
        <v/>
      </c>
    </row>
    <row r="611" spans="1:31">
      <c r="A611" s="20" t="str">
        <f t="shared" si="117"/>
        <v/>
      </c>
      <c r="B611" s="21"/>
      <c r="C611" s="20" t="str">
        <f>IF(B611="","",IF(AND(B611&gt;='01_Setup'!$B$7,B611&lt;='01_Setup'!$B$8),'01_Setup'!$B$6,"Outside selected year"))</f>
        <v/>
      </c>
      <c r="D611" s="20" t="str">
        <f>IF(B611="","",IF(B611&lt;'01_Setup'!$B$7,"",IF(B611&lt;=DATE('01_Setup'!$B$5,7,5),"Q1",IF(B611&lt;=DATE('01_Setup'!$B$5,10,5),"Q2",IF(B611&lt;=DATE('01_Setup'!$B$5+1,1,5),"Q3",IF(B611&lt;='01_Setup'!$B$8,"Q4",""))))))</f>
        <v/>
      </c>
      <c r="E611" s="22"/>
      <c r="F611" s="25"/>
      <c r="G611" s="25"/>
      <c r="H611" s="22"/>
      <c r="I611" s="22"/>
      <c r="J611" s="22"/>
      <c r="K611" s="22"/>
      <c r="L611" s="22"/>
      <c r="M611" s="17"/>
      <c r="N611" s="18"/>
      <c r="O611" s="19" t="str">
        <f t="shared" si="118"/>
        <v/>
      </c>
      <c r="P611" s="19" t="str">
        <f t="shared" si="119"/>
        <v/>
      </c>
      <c r="Q611" s="19" t="str">
        <f t="shared" si="120"/>
        <v/>
      </c>
      <c r="R611" s="19" t="str">
        <f t="shared" si="121"/>
        <v/>
      </c>
      <c r="S611" s="19" t="str">
        <f t="shared" si="122"/>
        <v/>
      </c>
      <c r="T611" s="19" t="str">
        <f t="shared" si="123"/>
        <v/>
      </c>
      <c r="U611" s="19" t="str">
        <f t="shared" si="124"/>
        <v/>
      </c>
      <c r="V611" s="19" t="str">
        <f t="shared" si="125"/>
        <v/>
      </c>
      <c r="W611" s="19" t="str">
        <f t="shared" si="126"/>
        <v/>
      </c>
      <c r="X611" s="17"/>
      <c r="Y611" s="23"/>
      <c r="Z611" s="23"/>
      <c r="AA611" s="26"/>
      <c r="AB611" s="24" t="str">
        <f>IF(B611="","",IF(OR(J611="Owner Funding",J611="Drawings",J611="Transfer",J611="Private"),IF(E611="","OK",IF(COUNTIF('01_Setup'!$B$23:$B$32,E611)=1,"OK","Unknown property")),IF(COUNTIF('01_Setup'!$B$23:$B$32,E611)=1,"OK","Unknown property")))</f>
        <v/>
      </c>
      <c r="AC611" s="24" t="str">
        <f t="shared" si="127"/>
        <v/>
      </c>
      <c r="AD611" s="24" t="str">
        <f t="shared" si="128"/>
        <v/>
      </c>
      <c r="AE611" s="24" t="str">
        <f t="shared" si="129"/>
        <v/>
      </c>
    </row>
    <row r="612" spans="1:31">
      <c r="A612" s="20" t="str">
        <f t="shared" si="117"/>
        <v/>
      </c>
      <c r="B612" s="21"/>
      <c r="C612" s="20" t="str">
        <f>IF(B612="","",IF(AND(B612&gt;='01_Setup'!$B$7,B612&lt;='01_Setup'!$B$8),'01_Setup'!$B$6,"Outside selected year"))</f>
        <v/>
      </c>
      <c r="D612" s="20" t="str">
        <f>IF(B612="","",IF(B612&lt;'01_Setup'!$B$7,"",IF(B612&lt;=DATE('01_Setup'!$B$5,7,5),"Q1",IF(B612&lt;=DATE('01_Setup'!$B$5,10,5),"Q2",IF(B612&lt;=DATE('01_Setup'!$B$5+1,1,5),"Q3",IF(B612&lt;='01_Setup'!$B$8,"Q4",""))))))</f>
        <v/>
      </c>
      <c r="E612" s="22"/>
      <c r="F612" s="25"/>
      <c r="G612" s="25"/>
      <c r="H612" s="22"/>
      <c r="I612" s="22"/>
      <c r="J612" s="22"/>
      <c r="K612" s="22"/>
      <c r="L612" s="22"/>
      <c r="M612" s="17"/>
      <c r="N612" s="18"/>
      <c r="O612" s="19" t="str">
        <f t="shared" si="118"/>
        <v/>
      </c>
      <c r="P612" s="19" t="str">
        <f t="shared" si="119"/>
        <v/>
      </c>
      <c r="Q612" s="19" t="str">
        <f t="shared" si="120"/>
        <v/>
      </c>
      <c r="R612" s="19" t="str">
        <f t="shared" si="121"/>
        <v/>
      </c>
      <c r="S612" s="19" t="str">
        <f t="shared" si="122"/>
        <v/>
      </c>
      <c r="T612" s="19" t="str">
        <f t="shared" si="123"/>
        <v/>
      </c>
      <c r="U612" s="19" t="str">
        <f t="shared" si="124"/>
        <v/>
      </c>
      <c r="V612" s="19" t="str">
        <f t="shared" si="125"/>
        <v/>
      </c>
      <c r="W612" s="19" t="str">
        <f t="shared" si="126"/>
        <v/>
      </c>
      <c r="X612" s="17"/>
      <c r="Y612" s="23"/>
      <c r="Z612" s="23"/>
      <c r="AA612" s="26"/>
      <c r="AB612" s="24" t="str">
        <f>IF(B612="","",IF(OR(J612="Owner Funding",J612="Drawings",J612="Transfer",J612="Private"),IF(E612="","OK",IF(COUNTIF('01_Setup'!$B$23:$B$32,E612)=1,"OK","Unknown property")),IF(COUNTIF('01_Setup'!$B$23:$B$32,E612)=1,"OK","Unknown property")))</f>
        <v/>
      </c>
      <c r="AC612" s="24" t="str">
        <f t="shared" si="127"/>
        <v/>
      </c>
      <c r="AD612" s="24" t="str">
        <f t="shared" si="128"/>
        <v/>
      </c>
      <c r="AE612" s="24" t="str">
        <f t="shared" si="129"/>
        <v/>
      </c>
    </row>
    <row r="613" spans="1:31">
      <c r="A613" s="20" t="str">
        <f t="shared" si="117"/>
        <v/>
      </c>
      <c r="B613" s="21"/>
      <c r="C613" s="20" t="str">
        <f>IF(B613="","",IF(AND(B613&gt;='01_Setup'!$B$7,B613&lt;='01_Setup'!$B$8),'01_Setup'!$B$6,"Outside selected year"))</f>
        <v/>
      </c>
      <c r="D613" s="20" t="str">
        <f>IF(B613="","",IF(B613&lt;'01_Setup'!$B$7,"",IF(B613&lt;=DATE('01_Setup'!$B$5,7,5),"Q1",IF(B613&lt;=DATE('01_Setup'!$B$5,10,5),"Q2",IF(B613&lt;=DATE('01_Setup'!$B$5+1,1,5),"Q3",IF(B613&lt;='01_Setup'!$B$8,"Q4",""))))))</f>
        <v/>
      </c>
      <c r="E613" s="22"/>
      <c r="F613" s="25"/>
      <c r="G613" s="25"/>
      <c r="H613" s="22"/>
      <c r="I613" s="22"/>
      <c r="J613" s="22"/>
      <c r="K613" s="22"/>
      <c r="L613" s="22"/>
      <c r="M613" s="17"/>
      <c r="N613" s="18"/>
      <c r="O613" s="19" t="str">
        <f t="shared" si="118"/>
        <v/>
      </c>
      <c r="P613" s="19" t="str">
        <f t="shared" si="119"/>
        <v/>
      </c>
      <c r="Q613" s="19" t="str">
        <f t="shared" si="120"/>
        <v/>
      </c>
      <c r="R613" s="19" t="str">
        <f t="shared" si="121"/>
        <v/>
      </c>
      <c r="S613" s="19" t="str">
        <f t="shared" si="122"/>
        <v/>
      </c>
      <c r="T613" s="19" t="str">
        <f t="shared" si="123"/>
        <v/>
      </c>
      <c r="U613" s="19" t="str">
        <f t="shared" si="124"/>
        <v/>
      </c>
      <c r="V613" s="19" t="str">
        <f t="shared" si="125"/>
        <v/>
      </c>
      <c r="W613" s="19" t="str">
        <f t="shared" si="126"/>
        <v/>
      </c>
      <c r="X613" s="17"/>
      <c r="Y613" s="23"/>
      <c r="Z613" s="23"/>
      <c r="AA613" s="26"/>
      <c r="AB613" s="24" t="str">
        <f>IF(B613="","",IF(OR(J613="Owner Funding",J613="Drawings",J613="Transfer",J613="Private"),IF(E613="","OK",IF(COUNTIF('01_Setup'!$B$23:$B$32,E613)=1,"OK","Unknown property")),IF(COUNTIF('01_Setup'!$B$23:$B$32,E613)=1,"OK","Unknown property")))</f>
        <v/>
      </c>
      <c r="AC613" s="24" t="str">
        <f t="shared" si="127"/>
        <v/>
      </c>
      <c r="AD613" s="24" t="str">
        <f t="shared" si="128"/>
        <v/>
      </c>
      <c r="AE613" s="24" t="str">
        <f t="shared" si="129"/>
        <v/>
      </c>
    </row>
    <row r="614" spans="1:31">
      <c r="A614" s="20" t="str">
        <f t="shared" si="117"/>
        <v/>
      </c>
      <c r="B614" s="21"/>
      <c r="C614" s="20" t="str">
        <f>IF(B614="","",IF(AND(B614&gt;='01_Setup'!$B$7,B614&lt;='01_Setup'!$B$8),'01_Setup'!$B$6,"Outside selected year"))</f>
        <v/>
      </c>
      <c r="D614" s="20" t="str">
        <f>IF(B614="","",IF(B614&lt;'01_Setup'!$B$7,"",IF(B614&lt;=DATE('01_Setup'!$B$5,7,5),"Q1",IF(B614&lt;=DATE('01_Setup'!$B$5,10,5),"Q2",IF(B614&lt;=DATE('01_Setup'!$B$5+1,1,5),"Q3",IF(B614&lt;='01_Setup'!$B$8,"Q4",""))))))</f>
        <v/>
      </c>
      <c r="E614" s="22"/>
      <c r="F614" s="25"/>
      <c r="G614" s="25"/>
      <c r="H614" s="22"/>
      <c r="I614" s="22"/>
      <c r="J614" s="22"/>
      <c r="K614" s="22"/>
      <c r="L614" s="22"/>
      <c r="M614" s="17"/>
      <c r="N614" s="18"/>
      <c r="O614" s="19" t="str">
        <f t="shared" si="118"/>
        <v/>
      </c>
      <c r="P614" s="19" t="str">
        <f t="shared" si="119"/>
        <v/>
      </c>
      <c r="Q614" s="19" t="str">
        <f t="shared" si="120"/>
        <v/>
      </c>
      <c r="R614" s="19" t="str">
        <f t="shared" si="121"/>
        <v/>
      </c>
      <c r="S614" s="19" t="str">
        <f t="shared" si="122"/>
        <v/>
      </c>
      <c r="T614" s="19" t="str">
        <f t="shared" si="123"/>
        <v/>
      </c>
      <c r="U614" s="19" t="str">
        <f t="shared" si="124"/>
        <v/>
      </c>
      <c r="V614" s="19" t="str">
        <f t="shared" si="125"/>
        <v/>
      </c>
      <c r="W614" s="19" t="str">
        <f t="shared" si="126"/>
        <v/>
      </c>
      <c r="X614" s="17"/>
      <c r="Y614" s="23"/>
      <c r="Z614" s="23"/>
      <c r="AA614" s="26"/>
      <c r="AB614" s="24" t="str">
        <f>IF(B614="","",IF(OR(J614="Owner Funding",J614="Drawings",J614="Transfer",J614="Private"),IF(E614="","OK",IF(COUNTIF('01_Setup'!$B$23:$B$32,E614)=1,"OK","Unknown property")),IF(COUNTIF('01_Setup'!$B$23:$B$32,E614)=1,"OK","Unknown property")))</f>
        <v/>
      </c>
      <c r="AC614" s="24" t="str">
        <f t="shared" si="127"/>
        <v/>
      </c>
      <c r="AD614" s="24" t="str">
        <f t="shared" si="128"/>
        <v/>
      </c>
      <c r="AE614" s="24" t="str">
        <f t="shared" si="129"/>
        <v/>
      </c>
    </row>
    <row r="615" spans="1:31">
      <c r="A615" s="20" t="str">
        <f t="shared" si="117"/>
        <v/>
      </c>
      <c r="B615" s="21"/>
      <c r="C615" s="20" t="str">
        <f>IF(B615="","",IF(AND(B615&gt;='01_Setup'!$B$7,B615&lt;='01_Setup'!$B$8),'01_Setup'!$B$6,"Outside selected year"))</f>
        <v/>
      </c>
      <c r="D615" s="20" t="str">
        <f>IF(B615="","",IF(B615&lt;'01_Setup'!$B$7,"",IF(B615&lt;=DATE('01_Setup'!$B$5,7,5),"Q1",IF(B615&lt;=DATE('01_Setup'!$B$5,10,5),"Q2",IF(B615&lt;=DATE('01_Setup'!$B$5+1,1,5),"Q3",IF(B615&lt;='01_Setup'!$B$8,"Q4",""))))))</f>
        <v/>
      </c>
      <c r="E615" s="22"/>
      <c r="F615" s="25"/>
      <c r="G615" s="25"/>
      <c r="H615" s="22"/>
      <c r="I615" s="22"/>
      <c r="J615" s="22"/>
      <c r="K615" s="22"/>
      <c r="L615" s="22"/>
      <c r="M615" s="17"/>
      <c r="N615" s="18"/>
      <c r="O615" s="19" t="str">
        <f t="shared" si="118"/>
        <v/>
      </c>
      <c r="P615" s="19" t="str">
        <f t="shared" si="119"/>
        <v/>
      </c>
      <c r="Q615" s="19" t="str">
        <f t="shared" si="120"/>
        <v/>
      </c>
      <c r="R615" s="19" t="str">
        <f t="shared" si="121"/>
        <v/>
      </c>
      <c r="S615" s="19" t="str">
        <f t="shared" si="122"/>
        <v/>
      </c>
      <c r="T615" s="19" t="str">
        <f t="shared" si="123"/>
        <v/>
      </c>
      <c r="U615" s="19" t="str">
        <f t="shared" si="124"/>
        <v/>
      </c>
      <c r="V615" s="19" t="str">
        <f t="shared" si="125"/>
        <v/>
      </c>
      <c r="W615" s="19" t="str">
        <f t="shared" si="126"/>
        <v/>
      </c>
      <c r="X615" s="17"/>
      <c r="Y615" s="23"/>
      <c r="Z615" s="23"/>
      <c r="AA615" s="26"/>
      <c r="AB615" s="24" t="str">
        <f>IF(B615="","",IF(OR(J615="Owner Funding",J615="Drawings",J615="Transfer",J615="Private"),IF(E615="","OK",IF(COUNTIF('01_Setup'!$B$23:$B$32,E615)=1,"OK","Unknown property")),IF(COUNTIF('01_Setup'!$B$23:$B$32,E615)=1,"OK","Unknown property")))</f>
        <v/>
      </c>
      <c r="AC615" s="24" t="str">
        <f t="shared" si="127"/>
        <v/>
      </c>
      <c r="AD615" s="24" t="str">
        <f t="shared" si="128"/>
        <v/>
      </c>
      <c r="AE615" s="24" t="str">
        <f t="shared" si="129"/>
        <v/>
      </c>
    </row>
    <row r="616" spans="1:31">
      <c r="A616" s="20" t="str">
        <f t="shared" si="117"/>
        <v/>
      </c>
      <c r="B616" s="21"/>
      <c r="C616" s="20" t="str">
        <f>IF(B616="","",IF(AND(B616&gt;='01_Setup'!$B$7,B616&lt;='01_Setup'!$B$8),'01_Setup'!$B$6,"Outside selected year"))</f>
        <v/>
      </c>
      <c r="D616" s="20" t="str">
        <f>IF(B616="","",IF(B616&lt;'01_Setup'!$B$7,"",IF(B616&lt;=DATE('01_Setup'!$B$5,7,5),"Q1",IF(B616&lt;=DATE('01_Setup'!$B$5,10,5),"Q2",IF(B616&lt;=DATE('01_Setup'!$B$5+1,1,5),"Q3",IF(B616&lt;='01_Setup'!$B$8,"Q4",""))))))</f>
        <v/>
      </c>
      <c r="E616" s="22"/>
      <c r="F616" s="25"/>
      <c r="G616" s="25"/>
      <c r="H616" s="22"/>
      <c r="I616" s="22"/>
      <c r="J616" s="22"/>
      <c r="K616" s="22"/>
      <c r="L616" s="22"/>
      <c r="M616" s="17"/>
      <c r="N616" s="18"/>
      <c r="O616" s="19" t="str">
        <f t="shared" si="118"/>
        <v/>
      </c>
      <c r="P616" s="19" t="str">
        <f t="shared" si="119"/>
        <v/>
      </c>
      <c r="Q616" s="19" t="str">
        <f t="shared" si="120"/>
        <v/>
      </c>
      <c r="R616" s="19" t="str">
        <f t="shared" si="121"/>
        <v/>
      </c>
      <c r="S616" s="19" t="str">
        <f t="shared" si="122"/>
        <v/>
      </c>
      <c r="T616" s="19" t="str">
        <f t="shared" si="123"/>
        <v/>
      </c>
      <c r="U616" s="19" t="str">
        <f t="shared" si="124"/>
        <v/>
      </c>
      <c r="V616" s="19" t="str">
        <f t="shared" si="125"/>
        <v/>
      </c>
      <c r="W616" s="19" t="str">
        <f t="shared" si="126"/>
        <v/>
      </c>
      <c r="X616" s="17"/>
      <c r="Y616" s="23"/>
      <c r="Z616" s="23"/>
      <c r="AA616" s="26"/>
      <c r="AB616" s="24" t="str">
        <f>IF(B616="","",IF(OR(J616="Owner Funding",J616="Drawings",J616="Transfer",J616="Private"),IF(E616="","OK",IF(COUNTIF('01_Setup'!$B$23:$B$32,E616)=1,"OK","Unknown property")),IF(COUNTIF('01_Setup'!$B$23:$B$32,E616)=1,"OK","Unknown property")))</f>
        <v/>
      </c>
      <c r="AC616" s="24" t="str">
        <f t="shared" si="127"/>
        <v/>
      </c>
      <c r="AD616" s="24" t="str">
        <f t="shared" si="128"/>
        <v/>
      </c>
      <c r="AE616" s="24" t="str">
        <f t="shared" si="129"/>
        <v/>
      </c>
    </row>
    <row r="617" spans="1:31">
      <c r="A617" s="20" t="str">
        <f t="shared" si="117"/>
        <v/>
      </c>
      <c r="B617" s="21"/>
      <c r="C617" s="20" t="str">
        <f>IF(B617="","",IF(AND(B617&gt;='01_Setup'!$B$7,B617&lt;='01_Setup'!$B$8),'01_Setup'!$B$6,"Outside selected year"))</f>
        <v/>
      </c>
      <c r="D617" s="20" t="str">
        <f>IF(B617="","",IF(B617&lt;'01_Setup'!$B$7,"",IF(B617&lt;=DATE('01_Setup'!$B$5,7,5),"Q1",IF(B617&lt;=DATE('01_Setup'!$B$5,10,5),"Q2",IF(B617&lt;=DATE('01_Setup'!$B$5+1,1,5),"Q3",IF(B617&lt;='01_Setup'!$B$8,"Q4",""))))))</f>
        <v/>
      </c>
      <c r="E617" s="22"/>
      <c r="F617" s="25"/>
      <c r="G617" s="25"/>
      <c r="H617" s="22"/>
      <c r="I617" s="22"/>
      <c r="J617" s="22"/>
      <c r="K617" s="22"/>
      <c r="L617" s="22"/>
      <c r="M617" s="17"/>
      <c r="N617" s="18"/>
      <c r="O617" s="19" t="str">
        <f t="shared" si="118"/>
        <v/>
      </c>
      <c r="P617" s="19" t="str">
        <f t="shared" si="119"/>
        <v/>
      </c>
      <c r="Q617" s="19" t="str">
        <f t="shared" si="120"/>
        <v/>
      </c>
      <c r="R617" s="19" t="str">
        <f t="shared" si="121"/>
        <v/>
      </c>
      <c r="S617" s="19" t="str">
        <f t="shared" si="122"/>
        <v/>
      </c>
      <c r="T617" s="19" t="str">
        <f t="shared" si="123"/>
        <v/>
      </c>
      <c r="U617" s="19" t="str">
        <f t="shared" si="124"/>
        <v/>
      </c>
      <c r="V617" s="19" t="str">
        <f t="shared" si="125"/>
        <v/>
      </c>
      <c r="W617" s="19" t="str">
        <f t="shared" si="126"/>
        <v/>
      </c>
      <c r="X617" s="17"/>
      <c r="Y617" s="23"/>
      <c r="Z617" s="23"/>
      <c r="AA617" s="26"/>
      <c r="AB617" s="24" t="str">
        <f>IF(B617="","",IF(OR(J617="Owner Funding",J617="Drawings",J617="Transfer",J617="Private"),IF(E617="","OK",IF(COUNTIF('01_Setup'!$B$23:$B$32,E617)=1,"OK","Unknown property")),IF(COUNTIF('01_Setup'!$B$23:$B$32,E617)=1,"OK","Unknown property")))</f>
        <v/>
      </c>
      <c r="AC617" s="24" t="str">
        <f t="shared" si="127"/>
        <v/>
      </c>
      <c r="AD617" s="24" t="str">
        <f t="shared" si="128"/>
        <v/>
      </c>
      <c r="AE617" s="24" t="str">
        <f t="shared" si="129"/>
        <v/>
      </c>
    </row>
    <row r="618" spans="1:31">
      <c r="A618" s="20" t="str">
        <f t="shared" si="117"/>
        <v/>
      </c>
      <c r="B618" s="21"/>
      <c r="C618" s="20" t="str">
        <f>IF(B618="","",IF(AND(B618&gt;='01_Setup'!$B$7,B618&lt;='01_Setup'!$B$8),'01_Setup'!$B$6,"Outside selected year"))</f>
        <v/>
      </c>
      <c r="D618" s="20" t="str">
        <f>IF(B618="","",IF(B618&lt;'01_Setup'!$B$7,"",IF(B618&lt;=DATE('01_Setup'!$B$5,7,5),"Q1",IF(B618&lt;=DATE('01_Setup'!$B$5,10,5),"Q2",IF(B618&lt;=DATE('01_Setup'!$B$5+1,1,5),"Q3",IF(B618&lt;='01_Setup'!$B$8,"Q4",""))))))</f>
        <v/>
      </c>
      <c r="E618" s="22"/>
      <c r="F618" s="25"/>
      <c r="G618" s="25"/>
      <c r="H618" s="22"/>
      <c r="I618" s="22"/>
      <c r="J618" s="22"/>
      <c r="K618" s="22"/>
      <c r="L618" s="22"/>
      <c r="M618" s="17"/>
      <c r="N618" s="18"/>
      <c r="O618" s="19" t="str">
        <f t="shared" si="118"/>
        <v/>
      </c>
      <c r="P618" s="19" t="str">
        <f t="shared" si="119"/>
        <v/>
      </c>
      <c r="Q618" s="19" t="str">
        <f t="shared" si="120"/>
        <v/>
      </c>
      <c r="R618" s="19" t="str">
        <f t="shared" si="121"/>
        <v/>
      </c>
      <c r="S618" s="19" t="str">
        <f t="shared" si="122"/>
        <v/>
      </c>
      <c r="T618" s="19" t="str">
        <f t="shared" si="123"/>
        <v/>
      </c>
      <c r="U618" s="19" t="str">
        <f t="shared" si="124"/>
        <v/>
      </c>
      <c r="V618" s="19" t="str">
        <f t="shared" si="125"/>
        <v/>
      </c>
      <c r="W618" s="19" t="str">
        <f t="shared" si="126"/>
        <v/>
      </c>
      <c r="X618" s="17"/>
      <c r="Y618" s="23"/>
      <c r="Z618" s="23"/>
      <c r="AA618" s="26"/>
      <c r="AB618" s="24" t="str">
        <f>IF(B618="","",IF(OR(J618="Owner Funding",J618="Drawings",J618="Transfer",J618="Private"),IF(E618="","OK",IF(COUNTIF('01_Setup'!$B$23:$B$32,E618)=1,"OK","Unknown property")),IF(COUNTIF('01_Setup'!$B$23:$B$32,E618)=1,"OK","Unknown property")))</f>
        <v/>
      </c>
      <c r="AC618" s="24" t="str">
        <f t="shared" si="127"/>
        <v/>
      </c>
      <c r="AD618" s="24" t="str">
        <f t="shared" si="128"/>
        <v/>
      </c>
      <c r="AE618" s="24" t="str">
        <f t="shared" si="129"/>
        <v/>
      </c>
    </row>
    <row r="619" spans="1:31">
      <c r="A619" s="20" t="str">
        <f t="shared" si="117"/>
        <v/>
      </c>
      <c r="B619" s="21"/>
      <c r="C619" s="20" t="str">
        <f>IF(B619="","",IF(AND(B619&gt;='01_Setup'!$B$7,B619&lt;='01_Setup'!$B$8),'01_Setup'!$B$6,"Outside selected year"))</f>
        <v/>
      </c>
      <c r="D619" s="20" t="str">
        <f>IF(B619="","",IF(B619&lt;'01_Setup'!$B$7,"",IF(B619&lt;=DATE('01_Setup'!$B$5,7,5),"Q1",IF(B619&lt;=DATE('01_Setup'!$B$5,10,5),"Q2",IF(B619&lt;=DATE('01_Setup'!$B$5+1,1,5),"Q3",IF(B619&lt;='01_Setup'!$B$8,"Q4",""))))))</f>
        <v/>
      </c>
      <c r="E619" s="22"/>
      <c r="F619" s="25"/>
      <c r="G619" s="25"/>
      <c r="H619" s="22"/>
      <c r="I619" s="22"/>
      <c r="J619" s="22"/>
      <c r="K619" s="22"/>
      <c r="L619" s="22"/>
      <c r="M619" s="17"/>
      <c r="N619" s="18"/>
      <c r="O619" s="19" t="str">
        <f t="shared" si="118"/>
        <v/>
      </c>
      <c r="P619" s="19" t="str">
        <f t="shared" si="119"/>
        <v/>
      </c>
      <c r="Q619" s="19" t="str">
        <f t="shared" si="120"/>
        <v/>
      </c>
      <c r="R619" s="19" t="str">
        <f t="shared" si="121"/>
        <v/>
      </c>
      <c r="S619" s="19" t="str">
        <f t="shared" si="122"/>
        <v/>
      </c>
      <c r="T619" s="19" t="str">
        <f t="shared" si="123"/>
        <v/>
      </c>
      <c r="U619" s="19" t="str">
        <f t="shared" si="124"/>
        <v/>
      </c>
      <c r="V619" s="19" t="str">
        <f t="shared" si="125"/>
        <v/>
      </c>
      <c r="W619" s="19" t="str">
        <f t="shared" si="126"/>
        <v/>
      </c>
      <c r="X619" s="17"/>
      <c r="Y619" s="23"/>
      <c r="Z619" s="23"/>
      <c r="AA619" s="26"/>
      <c r="AB619" s="24" t="str">
        <f>IF(B619="","",IF(OR(J619="Owner Funding",J619="Drawings",J619="Transfer",J619="Private"),IF(E619="","OK",IF(COUNTIF('01_Setup'!$B$23:$B$32,E619)=1,"OK","Unknown property")),IF(COUNTIF('01_Setup'!$B$23:$B$32,E619)=1,"OK","Unknown property")))</f>
        <v/>
      </c>
      <c r="AC619" s="24" t="str">
        <f t="shared" si="127"/>
        <v/>
      </c>
      <c r="AD619" s="24" t="str">
        <f t="shared" si="128"/>
        <v/>
      </c>
      <c r="AE619" s="24" t="str">
        <f t="shared" si="129"/>
        <v/>
      </c>
    </row>
    <row r="620" spans="1:31">
      <c r="A620" s="20" t="str">
        <f t="shared" si="117"/>
        <v/>
      </c>
      <c r="B620" s="21"/>
      <c r="C620" s="20" t="str">
        <f>IF(B620="","",IF(AND(B620&gt;='01_Setup'!$B$7,B620&lt;='01_Setup'!$B$8),'01_Setup'!$B$6,"Outside selected year"))</f>
        <v/>
      </c>
      <c r="D620" s="20" t="str">
        <f>IF(B620="","",IF(B620&lt;'01_Setup'!$B$7,"",IF(B620&lt;=DATE('01_Setup'!$B$5,7,5),"Q1",IF(B620&lt;=DATE('01_Setup'!$B$5,10,5),"Q2",IF(B620&lt;=DATE('01_Setup'!$B$5+1,1,5),"Q3",IF(B620&lt;='01_Setup'!$B$8,"Q4",""))))))</f>
        <v/>
      </c>
      <c r="E620" s="22"/>
      <c r="F620" s="25"/>
      <c r="G620" s="25"/>
      <c r="H620" s="22"/>
      <c r="I620" s="22"/>
      <c r="J620" s="22"/>
      <c r="K620" s="22"/>
      <c r="L620" s="22"/>
      <c r="M620" s="17"/>
      <c r="N620" s="18"/>
      <c r="O620" s="19" t="str">
        <f t="shared" si="118"/>
        <v/>
      </c>
      <c r="P620" s="19" t="str">
        <f t="shared" si="119"/>
        <v/>
      </c>
      <c r="Q620" s="19" t="str">
        <f t="shared" si="120"/>
        <v/>
      </c>
      <c r="R620" s="19" t="str">
        <f t="shared" si="121"/>
        <v/>
      </c>
      <c r="S620" s="19" t="str">
        <f t="shared" si="122"/>
        <v/>
      </c>
      <c r="T620" s="19" t="str">
        <f t="shared" si="123"/>
        <v/>
      </c>
      <c r="U620" s="19" t="str">
        <f t="shared" si="124"/>
        <v/>
      </c>
      <c r="V620" s="19" t="str">
        <f t="shared" si="125"/>
        <v/>
      </c>
      <c r="W620" s="19" t="str">
        <f t="shared" si="126"/>
        <v/>
      </c>
      <c r="X620" s="17"/>
      <c r="Y620" s="23"/>
      <c r="Z620" s="23"/>
      <c r="AA620" s="26"/>
      <c r="AB620" s="24" t="str">
        <f>IF(B620="","",IF(OR(J620="Owner Funding",J620="Drawings",J620="Transfer",J620="Private"),IF(E620="","OK",IF(COUNTIF('01_Setup'!$B$23:$B$32,E620)=1,"OK","Unknown property")),IF(COUNTIF('01_Setup'!$B$23:$B$32,E620)=1,"OK","Unknown property")))</f>
        <v/>
      </c>
      <c r="AC620" s="24" t="str">
        <f t="shared" si="127"/>
        <v/>
      </c>
      <c r="AD620" s="24" t="str">
        <f t="shared" si="128"/>
        <v/>
      </c>
      <c r="AE620" s="24" t="str">
        <f t="shared" si="129"/>
        <v/>
      </c>
    </row>
    <row r="621" spans="1:31">
      <c r="A621" s="20" t="str">
        <f t="shared" si="117"/>
        <v/>
      </c>
      <c r="B621" s="21"/>
      <c r="C621" s="20" t="str">
        <f>IF(B621="","",IF(AND(B621&gt;='01_Setup'!$B$7,B621&lt;='01_Setup'!$B$8),'01_Setup'!$B$6,"Outside selected year"))</f>
        <v/>
      </c>
      <c r="D621" s="20" t="str">
        <f>IF(B621="","",IF(B621&lt;'01_Setup'!$B$7,"",IF(B621&lt;=DATE('01_Setup'!$B$5,7,5),"Q1",IF(B621&lt;=DATE('01_Setup'!$B$5,10,5),"Q2",IF(B621&lt;=DATE('01_Setup'!$B$5+1,1,5),"Q3",IF(B621&lt;='01_Setup'!$B$8,"Q4",""))))))</f>
        <v/>
      </c>
      <c r="E621" s="22"/>
      <c r="F621" s="25"/>
      <c r="G621" s="25"/>
      <c r="H621" s="22"/>
      <c r="I621" s="22"/>
      <c r="J621" s="22"/>
      <c r="K621" s="22"/>
      <c r="L621" s="22"/>
      <c r="M621" s="17"/>
      <c r="N621" s="18"/>
      <c r="O621" s="19" t="str">
        <f t="shared" si="118"/>
        <v/>
      </c>
      <c r="P621" s="19" t="str">
        <f t="shared" si="119"/>
        <v/>
      </c>
      <c r="Q621" s="19" t="str">
        <f t="shared" si="120"/>
        <v/>
      </c>
      <c r="R621" s="19" t="str">
        <f t="shared" si="121"/>
        <v/>
      </c>
      <c r="S621" s="19" t="str">
        <f t="shared" si="122"/>
        <v/>
      </c>
      <c r="T621" s="19" t="str">
        <f t="shared" si="123"/>
        <v/>
      </c>
      <c r="U621" s="19" t="str">
        <f t="shared" si="124"/>
        <v/>
      </c>
      <c r="V621" s="19" t="str">
        <f t="shared" si="125"/>
        <v/>
      </c>
      <c r="W621" s="19" t="str">
        <f t="shared" si="126"/>
        <v/>
      </c>
      <c r="X621" s="17"/>
      <c r="Y621" s="23"/>
      <c r="Z621" s="23"/>
      <c r="AA621" s="26"/>
      <c r="AB621" s="24" t="str">
        <f>IF(B621="","",IF(OR(J621="Owner Funding",J621="Drawings",J621="Transfer",J621="Private"),IF(E621="","OK",IF(COUNTIF('01_Setup'!$B$23:$B$32,E621)=1,"OK","Unknown property")),IF(COUNTIF('01_Setup'!$B$23:$B$32,E621)=1,"OK","Unknown property")))</f>
        <v/>
      </c>
      <c r="AC621" s="24" t="str">
        <f t="shared" si="127"/>
        <v/>
      </c>
      <c r="AD621" s="24" t="str">
        <f t="shared" si="128"/>
        <v/>
      </c>
      <c r="AE621" s="24" t="str">
        <f t="shared" si="129"/>
        <v/>
      </c>
    </row>
    <row r="622" spans="1:31">
      <c r="A622" s="20" t="str">
        <f t="shared" si="117"/>
        <v/>
      </c>
      <c r="B622" s="21"/>
      <c r="C622" s="20" t="str">
        <f>IF(B622="","",IF(AND(B622&gt;='01_Setup'!$B$7,B622&lt;='01_Setup'!$B$8),'01_Setup'!$B$6,"Outside selected year"))</f>
        <v/>
      </c>
      <c r="D622" s="20" t="str">
        <f>IF(B622="","",IF(B622&lt;'01_Setup'!$B$7,"",IF(B622&lt;=DATE('01_Setup'!$B$5,7,5),"Q1",IF(B622&lt;=DATE('01_Setup'!$B$5,10,5),"Q2",IF(B622&lt;=DATE('01_Setup'!$B$5+1,1,5),"Q3",IF(B622&lt;='01_Setup'!$B$8,"Q4",""))))))</f>
        <v/>
      </c>
      <c r="E622" s="22"/>
      <c r="F622" s="25"/>
      <c r="G622" s="25"/>
      <c r="H622" s="22"/>
      <c r="I622" s="22"/>
      <c r="J622" s="22"/>
      <c r="K622" s="22"/>
      <c r="L622" s="22"/>
      <c r="M622" s="17"/>
      <c r="N622" s="18"/>
      <c r="O622" s="19" t="str">
        <f t="shared" si="118"/>
        <v/>
      </c>
      <c r="P622" s="19" t="str">
        <f t="shared" si="119"/>
        <v/>
      </c>
      <c r="Q622" s="19" t="str">
        <f t="shared" si="120"/>
        <v/>
      </c>
      <c r="R622" s="19" t="str">
        <f t="shared" si="121"/>
        <v/>
      </c>
      <c r="S622" s="19" t="str">
        <f t="shared" si="122"/>
        <v/>
      </c>
      <c r="T622" s="19" t="str">
        <f t="shared" si="123"/>
        <v/>
      </c>
      <c r="U622" s="19" t="str">
        <f t="shared" si="124"/>
        <v/>
      </c>
      <c r="V622" s="19" t="str">
        <f t="shared" si="125"/>
        <v/>
      </c>
      <c r="W622" s="19" t="str">
        <f t="shared" si="126"/>
        <v/>
      </c>
      <c r="X622" s="17"/>
      <c r="Y622" s="23"/>
      <c r="Z622" s="23"/>
      <c r="AA622" s="26"/>
      <c r="AB622" s="24" t="str">
        <f>IF(B622="","",IF(OR(J622="Owner Funding",J622="Drawings",J622="Transfer",J622="Private"),IF(E622="","OK",IF(COUNTIF('01_Setup'!$B$23:$B$32,E622)=1,"OK","Unknown property")),IF(COUNTIF('01_Setup'!$B$23:$B$32,E622)=1,"OK","Unknown property")))</f>
        <v/>
      </c>
      <c r="AC622" s="24" t="str">
        <f t="shared" si="127"/>
        <v/>
      </c>
      <c r="AD622" s="24" t="str">
        <f t="shared" si="128"/>
        <v/>
      </c>
      <c r="AE622" s="24" t="str">
        <f t="shared" si="129"/>
        <v/>
      </c>
    </row>
    <row r="623" spans="1:31">
      <c r="A623" s="20" t="str">
        <f t="shared" si="117"/>
        <v/>
      </c>
      <c r="B623" s="21"/>
      <c r="C623" s="20" t="str">
        <f>IF(B623="","",IF(AND(B623&gt;='01_Setup'!$B$7,B623&lt;='01_Setup'!$B$8),'01_Setup'!$B$6,"Outside selected year"))</f>
        <v/>
      </c>
      <c r="D623" s="20" t="str">
        <f>IF(B623="","",IF(B623&lt;'01_Setup'!$B$7,"",IF(B623&lt;=DATE('01_Setup'!$B$5,7,5),"Q1",IF(B623&lt;=DATE('01_Setup'!$B$5,10,5),"Q2",IF(B623&lt;=DATE('01_Setup'!$B$5+1,1,5),"Q3",IF(B623&lt;='01_Setup'!$B$8,"Q4",""))))))</f>
        <v/>
      </c>
      <c r="E623" s="22"/>
      <c r="F623" s="25"/>
      <c r="G623" s="25"/>
      <c r="H623" s="22"/>
      <c r="I623" s="22"/>
      <c r="J623" s="22"/>
      <c r="K623" s="22"/>
      <c r="L623" s="22"/>
      <c r="M623" s="17"/>
      <c r="N623" s="18"/>
      <c r="O623" s="19" t="str">
        <f t="shared" si="118"/>
        <v/>
      </c>
      <c r="P623" s="19" t="str">
        <f t="shared" si="119"/>
        <v/>
      </c>
      <c r="Q623" s="19" t="str">
        <f t="shared" si="120"/>
        <v/>
      </c>
      <c r="R623" s="19" t="str">
        <f t="shared" si="121"/>
        <v/>
      </c>
      <c r="S623" s="19" t="str">
        <f t="shared" si="122"/>
        <v/>
      </c>
      <c r="T623" s="19" t="str">
        <f t="shared" si="123"/>
        <v/>
      </c>
      <c r="U623" s="19" t="str">
        <f t="shared" si="124"/>
        <v/>
      </c>
      <c r="V623" s="19" t="str">
        <f t="shared" si="125"/>
        <v/>
      </c>
      <c r="W623" s="19" t="str">
        <f t="shared" si="126"/>
        <v/>
      </c>
      <c r="X623" s="17"/>
      <c r="Y623" s="23"/>
      <c r="Z623" s="23"/>
      <c r="AA623" s="26"/>
      <c r="AB623" s="24" t="str">
        <f>IF(B623="","",IF(OR(J623="Owner Funding",J623="Drawings",J623="Transfer",J623="Private"),IF(E623="","OK",IF(COUNTIF('01_Setup'!$B$23:$B$32,E623)=1,"OK","Unknown property")),IF(COUNTIF('01_Setup'!$B$23:$B$32,E623)=1,"OK","Unknown property")))</f>
        <v/>
      </c>
      <c r="AC623" s="24" t="str">
        <f t="shared" si="127"/>
        <v/>
      </c>
      <c r="AD623" s="24" t="str">
        <f t="shared" si="128"/>
        <v/>
      </c>
      <c r="AE623" s="24" t="str">
        <f t="shared" si="129"/>
        <v/>
      </c>
    </row>
    <row r="624" spans="1:31">
      <c r="A624" s="20" t="str">
        <f t="shared" si="117"/>
        <v/>
      </c>
      <c r="B624" s="21"/>
      <c r="C624" s="20" t="str">
        <f>IF(B624="","",IF(AND(B624&gt;='01_Setup'!$B$7,B624&lt;='01_Setup'!$B$8),'01_Setup'!$B$6,"Outside selected year"))</f>
        <v/>
      </c>
      <c r="D624" s="20" t="str">
        <f>IF(B624="","",IF(B624&lt;'01_Setup'!$B$7,"",IF(B624&lt;=DATE('01_Setup'!$B$5,7,5),"Q1",IF(B624&lt;=DATE('01_Setup'!$B$5,10,5),"Q2",IF(B624&lt;=DATE('01_Setup'!$B$5+1,1,5),"Q3",IF(B624&lt;='01_Setup'!$B$8,"Q4",""))))))</f>
        <v/>
      </c>
      <c r="E624" s="22"/>
      <c r="F624" s="25"/>
      <c r="G624" s="25"/>
      <c r="H624" s="22"/>
      <c r="I624" s="22"/>
      <c r="J624" s="22"/>
      <c r="K624" s="22"/>
      <c r="L624" s="22"/>
      <c r="M624" s="17"/>
      <c r="N624" s="18"/>
      <c r="O624" s="19" t="str">
        <f t="shared" si="118"/>
        <v/>
      </c>
      <c r="P624" s="19" t="str">
        <f t="shared" si="119"/>
        <v/>
      </c>
      <c r="Q624" s="19" t="str">
        <f t="shared" si="120"/>
        <v/>
      </c>
      <c r="R624" s="19" t="str">
        <f t="shared" si="121"/>
        <v/>
      </c>
      <c r="S624" s="19" t="str">
        <f t="shared" si="122"/>
        <v/>
      </c>
      <c r="T624" s="19" t="str">
        <f t="shared" si="123"/>
        <v/>
      </c>
      <c r="U624" s="19" t="str">
        <f t="shared" si="124"/>
        <v/>
      </c>
      <c r="V624" s="19" t="str">
        <f t="shared" si="125"/>
        <v/>
      </c>
      <c r="W624" s="19" t="str">
        <f t="shared" si="126"/>
        <v/>
      </c>
      <c r="X624" s="17"/>
      <c r="Y624" s="23"/>
      <c r="Z624" s="23"/>
      <c r="AA624" s="26"/>
      <c r="AB624" s="24" t="str">
        <f>IF(B624="","",IF(OR(J624="Owner Funding",J624="Drawings",J624="Transfer",J624="Private"),IF(E624="","OK",IF(COUNTIF('01_Setup'!$B$23:$B$32,E624)=1,"OK","Unknown property")),IF(COUNTIF('01_Setup'!$B$23:$B$32,E624)=1,"OK","Unknown property")))</f>
        <v/>
      </c>
      <c r="AC624" s="24" t="str">
        <f t="shared" si="127"/>
        <v/>
      </c>
      <c r="AD624" s="24" t="str">
        <f t="shared" si="128"/>
        <v/>
      </c>
      <c r="AE624" s="24" t="str">
        <f t="shared" si="129"/>
        <v/>
      </c>
    </row>
    <row r="625" spans="1:31">
      <c r="A625" s="20" t="str">
        <f t="shared" si="117"/>
        <v/>
      </c>
      <c r="B625" s="21"/>
      <c r="C625" s="20" t="str">
        <f>IF(B625="","",IF(AND(B625&gt;='01_Setup'!$B$7,B625&lt;='01_Setup'!$B$8),'01_Setup'!$B$6,"Outside selected year"))</f>
        <v/>
      </c>
      <c r="D625" s="20" t="str">
        <f>IF(B625="","",IF(B625&lt;'01_Setup'!$B$7,"",IF(B625&lt;=DATE('01_Setup'!$B$5,7,5),"Q1",IF(B625&lt;=DATE('01_Setup'!$B$5,10,5),"Q2",IF(B625&lt;=DATE('01_Setup'!$B$5+1,1,5),"Q3",IF(B625&lt;='01_Setup'!$B$8,"Q4",""))))))</f>
        <v/>
      </c>
      <c r="E625" s="22"/>
      <c r="F625" s="25"/>
      <c r="G625" s="25"/>
      <c r="H625" s="22"/>
      <c r="I625" s="22"/>
      <c r="J625" s="22"/>
      <c r="K625" s="22"/>
      <c r="L625" s="22"/>
      <c r="M625" s="17"/>
      <c r="N625" s="18"/>
      <c r="O625" s="19" t="str">
        <f t="shared" si="118"/>
        <v/>
      </c>
      <c r="P625" s="19" t="str">
        <f t="shared" si="119"/>
        <v/>
      </c>
      <c r="Q625" s="19" t="str">
        <f t="shared" si="120"/>
        <v/>
      </c>
      <c r="R625" s="19" t="str">
        <f t="shared" si="121"/>
        <v/>
      </c>
      <c r="S625" s="19" t="str">
        <f t="shared" si="122"/>
        <v/>
      </c>
      <c r="T625" s="19" t="str">
        <f t="shared" si="123"/>
        <v/>
      </c>
      <c r="U625" s="19" t="str">
        <f t="shared" si="124"/>
        <v/>
      </c>
      <c r="V625" s="19" t="str">
        <f t="shared" si="125"/>
        <v/>
      </c>
      <c r="W625" s="19" t="str">
        <f t="shared" si="126"/>
        <v/>
      </c>
      <c r="X625" s="17"/>
      <c r="Y625" s="23"/>
      <c r="Z625" s="23"/>
      <c r="AA625" s="26"/>
      <c r="AB625" s="24" t="str">
        <f>IF(B625="","",IF(OR(J625="Owner Funding",J625="Drawings",J625="Transfer",J625="Private"),IF(E625="","OK",IF(COUNTIF('01_Setup'!$B$23:$B$32,E625)=1,"OK","Unknown property")),IF(COUNTIF('01_Setup'!$B$23:$B$32,E625)=1,"OK","Unknown property")))</f>
        <v/>
      </c>
      <c r="AC625" s="24" t="str">
        <f t="shared" si="127"/>
        <v/>
      </c>
      <c r="AD625" s="24" t="str">
        <f t="shared" si="128"/>
        <v/>
      </c>
      <c r="AE625" s="24" t="str">
        <f t="shared" si="129"/>
        <v/>
      </c>
    </row>
    <row r="626" spans="1:31">
      <c r="A626" s="20" t="str">
        <f t="shared" si="117"/>
        <v/>
      </c>
      <c r="B626" s="21"/>
      <c r="C626" s="20" t="str">
        <f>IF(B626="","",IF(AND(B626&gt;='01_Setup'!$B$7,B626&lt;='01_Setup'!$B$8),'01_Setup'!$B$6,"Outside selected year"))</f>
        <v/>
      </c>
      <c r="D626" s="20" t="str">
        <f>IF(B626="","",IF(B626&lt;'01_Setup'!$B$7,"",IF(B626&lt;=DATE('01_Setup'!$B$5,7,5),"Q1",IF(B626&lt;=DATE('01_Setup'!$B$5,10,5),"Q2",IF(B626&lt;=DATE('01_Setup'!$B$5+1,1,5),"Q3",IF(B626&lt;='01_Setup'!$B$8,"Q4",""))))))</f>
        <v/>
      </c>
      <c r="E626" s="22"/>
      <c r="F626" s="25"/>
      <c r="G626" s="25"/>
      <c r="H626" s="22"/>
      <c r="I626" s="22"/>
      <c r="J626" s="22"/>
      <c r="K626" s="22"/>
      <c r="L626" s="22"/>
      <c r="M626" s="17"/>
      <c r="N626" s="18"/>
      <c r="O626" s="19" t="str">
        <f t="shared" si="118"/>
        <v/>
      </c>
      <c r="P626" s="19" t="str">
        <f t="shared" si="119"/>
        <v/>
      </c>
      <c r="Q626" s="19" t="str">
        <f t="shared" si="120"/>
        <v/>
      </c>
      <c r="R626" s="19" t="str">
        <f t="shared" si="121"/>
        <v/>
      </c>
      <c r="S626" s="19" t="str">
        <f t="shared" si="122"/>
        <v/>
      </c>
      <c r="T626" s="19" t="str">
        <f t="shared" si="123"/>
        <v/>
      </c>
      <c r="U626" s="19" t="str">
        <f t="shared" si="124"/>
        <v/>
      </c>
      <c r="V626" s="19" t="str">
        <f t="shared" si="125"/>
        <v/>
      </c>
      <c r="W626" s="19" t="str">
        <f t="shared" si="126"/>
        <v/>
      </c>
      <c r="X626" s="17"/>
      <c r="Y626" s="23"/>
      <c r="Z626" s="23"/>
      <c r="AA626" s="26"/>
      <c r="AB626" s="24" t="str">
        <f>IF(B626="","",IF(OR(J626="Owner Funding",J626="Drawings",J626="Transfer",J626="Private"),IF(E626="","OK",IF(COUNTIF('01_Setup'!$B$23:$B$32,E626)=1,"OK","Unknown property")),IF(COUNTIF('01_Setup'!$B$23:$B$32,E626)=1,"OK","Unknown property")))</f>
        <v/>
      </c>
      <c r="AC626" s="24" t="str">
        <f t="shared" si="127"/>
        <v/>
      </c>
      <c r="AD626" s="24" t="str">
        <f t="shared" si="128"/>
        <v/>
      </c>
      <c r="AE626" s="24" t="str">
        <f t="shared" si="129"/>
        <v/>
      </c>
    </row>
    <row r="627" spans="1:31">
      <c r="A627" s="20" t="str">
        <f t="shared" si="117"/>
        <v/>
      </c>
      <c r="B627" s="21"/>
      <c r="C627" s="20" t="str">
        <f>IF(B627="","",IF(AND(B627&gt;='01_Setup'!$B$7,B627&lt;='01_Setup'!$B$8),'01_Setup'!$B$6,"Outside selected year"))</f>
        <v/>
      </c>
      <c r="D627" s="20" t="str">
        <f>IF(B627="","",IF(B627&lt;'01_Setup'!$B$7,"",IF(B627&lt;=DATE('01_Setup'!$B$5,7,5),"Q1",IF(B627&lt;=DATE('01_Setup'!$B$5,10,5),"Q2",IF(B627&lt;=DATE('01_Setup'!$B$5+1,1,5),"Q3",IF(B627&lt;='01_Setup'!$B$8,"Q4",""))))))</f>
        <v/>
      </c>
      <c r="E627" s="22"/>
      <c r="F627" s="25"/>
      <c r="G627" s="25"/>
      <c r="H627" s="22"/>
      <c r="I627" s="22"/>
      <c r="J627" s="22"/>
      <c r="K627" s="22"/>
      <c r="L627" s="22"/>
      <c r="M627" s="17"/>
      <c r="N627" s="18"/>
      <c r="O627" s="19" t="str">
        <f t="shared" si="118"/>
        <v/>
      </c>
      <c r="P627" s="19" t="str">
        <f t="shared" si="119"/>
        <v/>
      </c>
      <c r="Q627" s="19" t="str">
        <f t="shared" si="120"/>
        <v/>
      </c>
      <c r="R627" s="19" t="str">
        <f t="shared" si="121"/>
        <v/>
      </c>
      <c r="S627" s="19" t="str">
        <f t="shared" si="122"/>
        <v/>
      </c>
      <c r="T627" s="19" t="str">
        <f t="shared" si="123"/>
        <v/>
      </c>
      <c r="U627" s="19" t="str">
        <f t="shared" si="124"/>
        <v/>
      </c>
      <c r="V627" s="19" t="str">
        <f t="shared" si="125"/>
        <v/>
      </c>
      <c r="W627" s="19" t="str">
        <f t="shared" si="126"/>
        <v/>
      </c>
      <c r="X627" s="17"/>
      <c r="Y627" s="23"/>
      <c r="Z627" s="23"/>
      <c r="AA627" s="26"/>
      <c r="AB627" s="24" t="str">
        <f>IF(B627="","",IF(OR(J627="Owner Funding",J627="Drawings",J627="Transfer",J627="Private"),IF(E627="","OK",IF(COUNTIF('01_Setup'!$B$23:$B$32,E627)=1,"OK","Unknown property")),IF(COUNTIF('01_Setup'!$B$23:$B$32,E627)=1,"OK","Unknown property")))</f>
        <v/>
      </c>
      <c r="AC627" s="24" t="str">
        <f t="shared" si="127"/>
        <v/>
      </c>
      <c r="AD627" s="24" t="str">
        <f t="shared" si="128"/>
        <v/>
      </c>
      <c r="AE627" s="24" t="str">
        <f t="shared" si="129"/>
        <v/>
      </c>
    </row>
    <row r="628" spans="1:31">
      <c r="A628" s="20" t="str">
        <f t="shared" si="117"/>
        <v/>
      </c>
      <c r="B628" s="21"/>
      <c r="C628" s="20" t="str">
        <f>IF(B628="","",IF(AND(B628&gt;='01_Setup'!$B$7,B628&lt;='01_Setup'!$B$8),'01_Setup'!$B$6,"Outside selected year"))</f>
        <v/>
      </c>
      <c r="D628" s="20" t="str">
        <f>IF(B628="","",IF(B628&lt;'01_Setup'!$B$7,"",IF(B628&lt;=DATE('01_Setup'!$B$5,7,5),"Q1",IF(B628&lt;=DATE('01_Setup'!$B$5,10,5),"Q2",IF(B628&lt;=DATE('01_Setup'!$B$5+1,1,5),"Q3",IF(B628&lt;='01_Setup'!$B$8,"Q4",""))))))</f>
        <v/>
      </c>
      <c r="E628" s="22"/>
      <c r="F628" s="25"/>
      <c r="G628" s="25"/>
      <c r="H628" s="22"/>
      <c r="I628" s="22"/>
      <c r="J628" s="22"/>
      <c r="K628" s="22"/>
      <c r="L628" s="22"/>
      <c r="M628" s="17"/>
      <c r="N628" s="18"/>
      <c r="O628" s="19" t="str">
        <f t="shared" si="118"/>
        <v/>
      </c>
      <c r="P628" s="19" t="str">
        <f t="shared" si="119"/>
        <v/>
      </c>
      <c r="Q628" s="19" t="str">
        <f t="shared" si="120"/>
        <v/>
      </c>
      <c r="R628" s="19" t="str">
        <f t="shared" si="121"/>
        <v/>
      </c>
      <c r="S628" s="19" t="str">
        <f t="shared" si="122"/>
        <v/>
      </c>
      <c r="T628" s="19" t="str">
        <f t="shared" si="123"/>
        <v/>
      </c>
      <c r="U628" s="19" t="str">
        <f t="shared" si="124"/>
        <v/>
      </c>
      <c r="V628" s="19" t="str">
        <f t="shared" si="125"/>
        <v/>
      </c>
      <c r="W628" s="19" t="str">
        <f t="shared" si="126"/>
        <v/>
      </c>
      <c r="X628" s="17"/>
      <c r="Y628" s="23"/>
      <c r="Z628" s="23"/>
      <c r="AA628" s="26"/>
      <c r="AB628" s="24" t="str">
        <f>IF(B628="","",IF(OR(J628="Owner Funding",J628="Drawings",J628="Transfer",J628="Private"),IF(E628="","OK",IF(COUNTIF('01_Setup'!$B$23:$B$32,E628)=1,"OK","Unknown property")),IF(COUNTIF('01_Setup'!$B$23:$B$32,E628)=1,"OK","Unknown property")))</f>
        <v/>
      </c>
      <c r="AC628" s="24" t="str">
        <f t="shared" si="127"/>
        <v/>
      </c>
      <c r="AD628" s="24" t="str">
        <f t="shared" si="128"/>
        <v/>
      </c>
      <c r="AE628" s="24" t="str">
        <f t="shared" si="129"/>
        <v/>
      </c>
    </row>
    <row r="629" spans="1:31">
      <c r="A629" s="20" t="str">
        <f t="shared" si="117"/>
        <v/>
      </c>
      <c r="B629" s="21"/>
      <c r="C629" s="20" t="str">
        <f>IF(B629="","",IF(AND(B629&gt;='01_Setup'!$B$7,B629&lt;='01_Setup'!$B$8),'01_Setup'!$B$6,"Outside selected year"))</f>
        <v/>
      </c>
      <c r="D629" s="20" t="str">
        <f>IF(B629="","",IF(B629&lt;'01_Setup'!$B$7,"",IF(B629&lt;=DATE('01_Setup'!$B$5,7,5),"Q1",IF(B629&lt;=DATE('01_Setup'!$B$5,10,5),"Q2",IF(B629&lt;=DATE('01_Setup'!$B$5+1,1,5),"Q3",IF(B629&lt;='01_Setup'!$B$8,"Q4",""))))))</f>
        <v/>
      </c>
      <c r="E629" s="22"/>
      <c r="F629" s="25"/>
      <c r="G629" s="25"/>
      <c r="H629" s="22"/>
      <c r="I629" s="22"/>
      <c r="J629" s="22"/>
      <c r="K629" s="22"/>
      <c r="L629" s="22"/>
      <c r="M629" s="17"/>
      <c r="N629" s="18"/>
      <c r="O629" s="19" t="str">
        <f t="shared" si="118"/>
        <v/>
      </c>
      <c r="P629" s="19" t="str">
        <f t="shared" si="119"/>
        <v/>
      </c>
      <c r="Q629" s="19" t="str">
        <f t="shared" si="120"/>
        <v/>
      </c>
      <c r="R629" s="19" t="str">
        <f t="shared" si="121"/>
        <v/>
      </c>
      <c r="S629" s="19" t="str">
        <f t="shared" si="122"/>
        <v/>
      </c>
      <c r="T629" s="19" t="str">
        <f t="shared" si="123"/>
        <v/>
      </c>
      <c r="U629" s="19" t="str">
        <f t="shared" si="124"/>
        <v/>
      </c>
      <c r="V629" s="19" t="str">
        <f t="shared" si="125"/>
        <v/>
      </c>
      <c r="W629" s="19" t="str">
        <f t="shared" si="126"/>
        <v/>
      </c>
      <c r="X629" s="17"/>
      <c r="Y629" s="23"/>
      <c r="Z629" s="23"/>
      <c r="AA629" s="26"/>
      <c r="AB629" s="24" t="str">
        <f>IF(B629="","",IF(OR(J629="Owner Funding",J629="Drawings",J629="Transfer",J629="Private"),IF(E629="","OK",IF(COUNTIF('01_Setup'!$B$23:$B$32,E629)=1,"OK","Unknown property")),IF(COUNTIF('01_Setup'!$B$23:$B$32,E629)=1,"OK","Unknown property")))</f>
        <v/>
      </c>
      <c r="AC629" s="24" t="str">
        <f t="shared" si="127"/>
        <v/>
      </c>
      <c r="AD629" s="24" t="str">
        <f t="shared" si="128"/>
        <v/>
      </c>
      <c r="AE629" s="24" t="str">
        <f t="shared" si="129"/>
        <v/>
      </c>
    </row>
    <row r="630" spans="1:31">
      <c r="A630" s="20" t="str">
        <f t="shared" si="117"/>
        <v/>
      </c>
      <c r="B630" s="21"/>
      <c r="C630" s="20" t="str">
        <f>IF(B630="","",IF(AND(B630&gt;='01_Setup'!$B$7,B630&lt;='01_Setup'!$B$8),'01_Setup'!$B$6,"Outside selected year"))</f>
        <v/>
      </c>
      <c r="D630" s="20" t="str">
        <f>IF(B630="","",IF(B630&lt;'01_Setup'!$B$7,"",IF(B630&lt;=DATE('01_Setup'!$B$5,7,5),"Q1",IF(B630&lt;=DATE('01_Setup'!$B$5,10,5),"Q2",IF(B630&lt;=DATE('01_Setup'!$B$5+1,1,5),"Q3",IF(B630&lt;='01_Setup'!$B$8,"Q4",""))))))</f>
        <v/>
      </c>
      <c r="E630" s="22"/>
      <c r="F630" s="25"/>
      <c r="G630" s="25"/>
      <c r="H630" s="22"/>
      <c r="I630" s="22"/>
      <c r="J630" s="22"/>
      <c r="K630" s="22"/>
      <c r="L630" s="22"/>
      <c r="M630" s="17"/>
      <c r="N630" s="18"/>
      <c r="O630" s="19" t="str">
        <f t="shared" si="118"/>
        <v/>
      </c>
      <c r="P630" s="19" t="str">
        <f t="shared" si="119"/>
        <v/>
      </c>
      <c r="Q630" s="19" t="str">
        <f t="shared" si="120"/>
        <v/>
      </c>
      <c r="R630" s="19" t="str">
        <f t="shared" si="121"/>
        <v/>
      </c>
      <c r="S630" s="19" t="str">
        <f t="shared" si="122"/>
        <v/>
      </c>
      <c r="T630" s="19" t="str">
        <f t="shared" si="123"/>
        <v/>
      </c>
      <c r="U630" s="19" t="str">
        <f t="shared" si="124"/>
        <v/>
      </c>
      <c r="V630" s="19" t="str">
        <f t="shared" si="125"/>
        <v/>
      </c>
      <c r="W630" s="19" t="str">
        <f t="shared" si="126"/>
        <v/>
      </c>
      <c r="X630" s="17"/>
      <c r="Y630" s="23"/>
      <c r="Z630" s="23"/>
      <c r="AA630" s="26"/>
      <c r="AB630" s="24" t="str">
        <f>IF(B630="","",IF(OR(J630="Owner Funding",J630="Drawings",J630="Transfer",J630="Private"),IF(E630="","OK",IF(COUNTIF('01_Setup'!$B$23:$B$32,E630)=1,"OK","Unknown property")),IF(COUNTIF('01_Setup'!$B$23:$B$32,E630)=1,"OK","Unknown property")))</f>
        <v/>
      </c>
      <c r="AC630" s="24" t="str">
        <f t="shared" si="127"/>
        <v/>
      </c>
      <c r="AD630" s="24" t="str">
        <f t="shared" si="128"/>
        <v/>
      </c>
      <c r="AE630" s="24" t="str">
        <f t="shared" si="129"/>
        <v/>
      </c>
    </row>
    <row r="631" spans="1:31">
      <c r="A631" s="20" t="str">
        <f t="shared" si="117"/>
        <v/>
      </c>
      <c r="B631" s="21"/>
      <c r="C631" s="20" t="str">
        <f>IF(B631="","",IF(AND(B631&gt;='01_Setup'!$B$7,B631&lt;='01_Setup'!$B$8),'01_Setup'!$B$6,"Outside selected year"))</f>
        <v/>
      </c>
      <c r="D631" s="20" t="str">
        <f>IF(B631="","",IF(B631&lt;'01_Setup'!$B$7,"",IF(B631&lt;=DATE('01_Setup'!$B$5,7,5),"Q1",IF(B631&lt;=DATE('01_Setup'!$B$5,10,5),"Q2",IF(B631&lt;=DATE('01_Setup'!$B$5+1,1,5),"Q3",IF(B631&lt;='01_Setup'!$B$8,"Q4",""))))))</f>
        <v/>
      </c>
      <c r="E631" s="22"/>
      <c r="F631" s="25"/>
      <c r="G631" s="25"/>
      <c r="H631" s="22"/>
      <c r="I631" s="22"/>
      <c r="J631" s="22"/>
      <c r="K631" s="22"/>
      <c r="L631" s="22"/>
      <c r="M631" s="17"/>
      <c r="N631" s="18"/>
      <c r="O631" s="19" t="str">
        <f t="shared" si="118"/>
        <v/>
      </c>
      <c r="P631" s="19" t="str">
        <f t="shared" si="119"/>
        <v/>
      </c>
      <c r="Q631" s="19" t="str">
        <f t="shared" si="120"/>
        <v/>
      </c>
      <c r="R631" s="19" t="str">
        <f t="shared" si="121"/>
        <v/>
      </c>
      <c r="S631" s="19" t="str">
        <f t="shared" si="122"/>
        <v/>
      </c>
      <c r="T631" s="19" t="str">
        <f t="shared" si="123"/>
        <v/>
      </c>
      <c r="U631" s="19" t="str">
        <f t="shared" si="124"/>
        <v/>
      </c>
      <c r="V631" s="19" t="str">
        <f t="shared" si="125"/>
        <v/>
      </c>
      <c r="W631" s="19" t="str">
        <f t="shared" si="126"/>
        <v/>
      </c>
      <c r="X631" s="17"/>
      <c r="Y631" s="23"/>
      <c r="Z631" s="23"/>
      <c r="AA631" s="26"/>
      <c r="AB631" s="24" t="str">
        <f>IF(B631="","",IF(OR(J631="Owner Funding",J631="Drawings",J631="Transfer",J631="Private"),IF(E631="","OK",IF(COUNTIF('01_Setup'!$B$23:$B$32,E631)=1,"OK","Unknown property")),IF(COUNTIF('01_Setup'!$B$23:$B$32,E631)=1,"OK","Unknown property")))</f>
        <v/>
      </c>
      <c r="AC631" s="24" t="str">
        <f t="shared" si="127"/>
        <v/>
      </c>
      <c r="AD631" s="24" t="str">
        <f t="shared" si="128"/>
        <v/>
      </c>
      <c r="AE631" s="24" t="str">
        <f t="shared" si="129"/>
        <v/>
      </c>
    </row>
    <row r="632" spans="1:31">
      <c r="A632" s="20" t="str">
        <f t="shared" si="117"/>
        <v/>
      </c>
      <c r="B632" s="21"/>
      <c r="C632" s="20" t="str">
        <f>IF(B632="","",IF(AND(B632&gt;='01_Setup'!$B$7,B632&lt;='01_Setup'!$B$8),'01_Setup'!$B$6,"Outside selected year"))</f>
        <v/>
      </c>
      <c r="D632" s="20" t="str">
        <f>IF(B632="","",IF(B632&lt;'01_Setup'!$B$7,"",IF(B632&lt;=DATE('01_Setup'!$B$5,7,5),"Q1",IF(B632&lt;=DATE('01_Setup'!$B$5,10,5),"Q2",IF(B632&lt;=DATE('01_Setup'!$B$5+1,1,5),"Q3",IF(B632&lt;='01_Setup'!$B$8,"Q4",""))))))</f>
        <v/>
      </c>
      <c r="E632" s="22"/>
      <c r="F632" s="25"/>
      <c r="G632" s="25"/>
      <c r="H632" s="22"/>
      <c r="I632" s="22"/>
      <c r="J632" s="22"/>
      <c r="K632" s="22"/>
      <c r="L632" s="22"/>
      <c r="M632" s="17"/>
      <c r="N632" s="18"/>
      <c r="O632" s="19" t="str">
        <f t="shared" si="118"/>
        <v/>
      </c>
      <c r="P632" s="19" t="str">
        <f t="shared" si="119"/>
        <v/>
      </c>
      <c r="Q632" s="19" t="str">
        <f t="shared" si="120"/>
        <v/>
      </c>
      <c r="R632" s="19" t="str">
        <f t="shared" si="121"/>
        <v/>
      </c>
      <c r="S632" s="19" t="str">
        <f t="shared" si="122"/>
        <v/>
      </c>
      <c r="T632" s="19" t="str">
        <f t="shared" si="123"/>
        <v/>
      </c>
      <c r="U632" s="19" t="str">
        <f t="shared" si="124"/>
        <v/>
      </c>
      <c r="V632" s="19" t="str">
        <f t="shared" si="125"/>
        <v/>
      </c>
      <c r="W632" s="19" t="str">
        <f t="shared" si="126"/>
        <v/>
      </c>
      <c r="X632" s="17"/>
      <c r="Y632" s="23"/>
      <c r="Z632" s="23"/>
      <c r="AA632" s="26"/>
      <c r="AB632" s="24" t="str">
        <f>IF(B632="","",IF(OR(J632="Owner Funding",J632="Drawings",J632="Transfer",J632="Private"),IF(E632="","OK",IF(COUNTIF('01_Setup'!$B$23:$B$32,E632)=1,"OK","Unknown property")),IF(COUNTIF('01_Setup'!$B$23:$B$32,E632)=1,"OK","Unknown property")))</f>
        <v/>
      </c>
      <c r="AC632" s="24" t="str">
        <f t="shared" si="127"/>
        <v/>
      </c>
      <c r="AD632" s="24" t="str">
        <f t="shared" si="128"/>
        <v/>
      </c>
      <c r="AE632" s="24" t="str">
        <f t="shared" si="129"/>
        <v/>
      </c>
    </row>
    <row r="633" spans="1:31">
      <c r="A633" s="20" t="str">
        <f t="shared" si="117"/>
        <v/>
      </c>
      <c r="B633" s="21"/>
      <c r="C633" s="20" t="str">
        <f>IF(B633="","",IF(AND(B633&gt;='01_Setup'!$B$7,B633&lt;='01_Setup'!$B$8),'01_Setup'!$B$6,"Outside selected year"))</f>
        <v/>
      </c>
      <c r="D633" s="20" t="str">
        <f>IF(B633="","",IF(B633&lt;'01_Setup'!$B$7,"",IF(B633&lt;=DATE('01_Setup'!$B$5,7,5),"Q1",IF(B633&lt;=DATE('01_Setup'!$B$5,10,5),"Q2",IF(B633&lt;=DATE('01_Setup'!$B$5+1,1,5),"Q3",IF(B633&lt;='01_Setup'!$B$8,"Q4",""))))))</f>
        <v/>
      </c>
      <c r="E633" s="22"/>
      <c r="F633" s="25"/>
      <c r="G633" s="25"/>
      <c r="H633" s="22"/>
      <c r="I633" s="22"/>
      <c r="J633" s="22"/>
      <c r="K633" s="22"/>
      <c r="L633" s="22"/>
      <c r="M633" s="17"/>
      <c r="N633" s="18"/>
      <c r="O633" s="19" t="str">
        <f t="shared" si="118"/>
        <v/>
      </c>
      <c r="P633" s="19" t="str">
        <f t="shared" si="119"/>
        <v/>
      </c>
      <c r="Q633" s="19" t="str">
        <f t="shared" si="120"/>
        <v/>
      </c>
      <c r="R633" s="19" t="str">
        <f t="shared" si="121"/>
        <v/>
      </c>
      <c r="S633" s="19" t="str">
        <f t="shared" si="122"/>
        <v/>
      </c>
      <c r="T633" s="19" t="str">
        <f t="shared" si="123"/>
        <v/>
      </c>
      <c r="U633" s="19" t="str">
        <f t="shared" si="124"/>
        <v/>
      </c>
      <c r="V633" s="19" t="str">
        <f t="shared" si="125"/>
        <v/>
      </c>
      <c r="W633" s="19" t="str">
        <f t="shared" si="126"/>
        <v/>
      </c>
      <c r="X633" s="17"/>
      <c r="Y633" s="23"/>
      <c r="Z633" s="23"/>
      <c r="AA633" s="26"/>
      <c r="AB633" s="24" t="str">
        <f>IF(B633="","",IF(OR(J633="Owner Funding",J633="Drawings",J633="Transfer",J633="Private"),IF(E633="","OK",IF(COUNTIF('01_Setup'!$B$23:$B$32,E633)=1,"OK","Unknown property")),IF(COUNTIF('01_Setup'!$B$23:$B$32,E633)=1,"OK","Unknown property")))</f>
        <v/>
      </c>
      <c r="AC633" s="24" t="str">
        <f t="shared" si="127"/>
        <v/>
      </c>
      <c r="AD633" s="24" t="str">
        <f t="shared" si="128"/>
        <v/>
      </c>
      <c r="AE633" s="24" t="str">
        <f t="shared" si="129"/>
        <v/>
      </c>
    </row>
    <row r="634" spans="1:31">
      <c r="A634" s="20" t="str">
        <f t="shared" si="117"/>
        <v/>
      </c>
      <c r="B634" s="21"/>
      <c r="C634" s="20" t="str">
        <f>IF(B634="","",IF(AND(B634&gt;='01_Setup'!$B$7,B634&lt;='01_Setup'!$B$8),'01_Setup'!$B$6,"Outside selected year"))</f>
        <v/>
      </c>
      <c r="D634" s="20" t="str">
        <f>IF(B634="","",IF(B634&lt;'01_Setup'!$B$7,"",IF(B634&lt;=DATE('01_Setup'!$B$5,7,5),"Q1",IF(B634&lt;=DATE('01_Setup'!$B$5,10,5),"Q2",IF(B634&lt;=DATE('01_Setup'!$B$5+1,1,5),"Q3",IF(B634&lt;='01_Setup'!$B$8,"Q4",""))))))</f>
        <v/>
      </c>
      <c r="E634" s="22"/>
      <c r="F634" s="25"/>
      <c r="G634" s="25"/>
      <c r="H634" s="22"/>
      <c r="I634" s="22"/>
      <c r="J634" s="22"/>
      <c r="K634" s="22"/>
      <c r="L634" s="22"/>
      <c r="M634" s="17"/>
      <c r="N634" s="18"/>
      <c r="O634" s="19" t="str">
        <f t="shared" si="118"/>
        <v/>
      </c>
      <c r="P634" s="19" t="str">
        <f t="shared" si="119"/>
        <v/>
      </c>
      <c r="Q634" s="19" t="str">
        <f t="shared" si="120"/>
        <v/>
      </c>
      <c r="R634" s="19" t="str">
        <f t="shared" si="121"/>
        <v/>
      </c>
      <c r="S634" s="19" t="str">
        <f t="shared" si="122"/>
        <v/>
      </c>
      <c r="T634" s="19" t="str">
        <f t="shared" si="123"/>
        <v/>
      </c>
      <c r="U634" s="19" t="str">
        <f t="shared" si="124"/>
        <v/>
      </c>
      <c r="V634" s="19" t="str">
        <f t="shared" si="125"/>
        <v/>
      </c>
      <c r="W634" s="19" t="str">
        <f t="shared" si="126"/>
        <v/>
      </c>
      <c r="X634" s="17"/>
      <c r="Y634" s="23"/>
      <c r="Z634" s="23"/>
      <c r="AA634" s="26"/>
      <c r="AB634" s="24" t="str">
        <f>IF(B634="","",IF(OR(J634="Owner Funding",J634="Drawings",J634="Transfer",J634="Private"),IF(E634="","OK",IF(COUNTIF('01_Setup'!$B$23:$B$32,E634)=1,"OK","Unknown property")),IF(COUNTIF('01_Setup'!$B$23:$B$32,E634)=1,"OK","Unknown property")))</f>
        <v/>
      </c>
      <c r="AC634" s="24" t="str">
        <f t="shared" si="127"/>
        <v/>
      </c>
      <c r="AD634" s="24" t="str">
        <f t="shared" si="128"/>
        <v/>
      </c>
      <c r="AE634" s="24" t="str">
        <f t="shared" si="129"/>
        <v/>
      </c>
    </row>
    <row r="635" spans="1:31">
      <c r="A635" s="20" t="str">
        <f t="shared" si="117"/>
        <v/>
      </c>
      <c r="B635" s="21"/>
      <c r="C635" s="20" t="str">
        <f>IF(B635="","",IF(AND(B635&gt;='01_Setup'!$B$7,B635&lt;='01_Setup'!$B$8),'01_Setup'!$B$6,"Outside selected year"))</f>
        <v/>
      </c>
      <c r="D635" s="20" t="str">
        <f>IF(B635="","",IF(B635&lt;'01_Setup'!$B$7,"",IF(B635&lt;=DATE('01_Setup'!$B$5,7,5),"Q1",IF(B635&lt;=DATE('01_Setup'!$B$5,10,5),"Q2",IF(B635&lt;=DATE('01_Setup'!$B$5+1,1,5),"Q3",IF(B635&lt;='01_Setup'!$B$8,"Q4",""))))))</f>
        <v/>
      </c>
      <c r="E635" s="22"/>
      <c r="F635" s="25"/>
      <c r="G635" s="25"/>
      <c r="H635" s="22"/>
      <c r="I635" s="22"/>
      <c r="J635" s="22"/>
      <c r="K635" s="22"/>
      <c r="L635" s="22"/>
      <c r="M635" s="17"/>
      <c r="N635" s="18"/>
      <c r="O635" s="19" t="str">
        <f t="shared" si="118"/>
        <v/>
      </c>
      <c r="P635" s="19" t="str">
        <f t="shared" si="119"/>
        <v/>
      </c>
      <c r="Q635" s="19" t="str">
        <f t="shared" si="120"/>
        <v/>
      </c>
      <c r="R635" s="19" t="str">
        <f t="shared" si="121"/>
        <v/>
      </c>
      <c r="S635" s="19" t="str">
        <f t="shared" si="122"/>
        <v/>
      </c>
      <c r="T635" s="19" t="str">
        <f t="shared" si="123"/>
        <v/>
      </c>
      <c r="U635" s="19" t="str">
        <f t="shared" si="124"/>
        <v/>
      </c>
      <c r="V635" s="19" t="str">
        <f t="shared" si="125"/>
        <v/>
      </c>
      <c r="W635" s="19" t="str">
        <f t="shared" si="126"/>
        <v/>
      </c>
      <c r="X635" s="17"/>
      <c r="Y635" s="23"/>
      <c r="Z635" s="23"/>
      <c r="AA635" s="26"/>
      <c r="AB635" s="24" t="str">
        <f>IF(B635="","",IF(OR(J635="Owner Funding",J635="Drawings",J635="Transfer",J635="Private"),IF(E635="","OK",IF(COUNTIF('01_Setup'!$B$23:$B$32,E635)=1,"OK","Unknown property")),IF(COUNTIF('01_Setup'!$B$23:$B$32,E635)=1,"OK","Unknown property")))</f>
        <v/>
      </c>
      <c r="AC635" s="24" t="str">
        <f t="shared" si="127"/>
        <v/>
      </c>
      <c r="AD635" s="24" t="str">
        <f t="shared" si="128"/>
        <v/>
      </c>
      <c r="AE635" s="24" t="str">
        <f t="shared" si="129"/>
        <v/>
      </c>
    </row>
    <row r="636" spans="1:31">
      <c r="A636" s="20" t="str">
        <f t="shared" si="117"/>
        <v/>
      </c>
      <c r="B636" s="21"/>
      <c r="C636" s="20" t="str">
        <f>IF(B636="","",IF(AND(B636&gt;='01_Setup'!$B$7,B636&lt;='01_Setup'!$B$8),'01_Setup'!$B$6,"Outside selected year"))</f>
        <v/>
      </c>
      <c r="D636" s="20" t="str">
        <f>IF(B636="","",IF(B636&lt;'01_Setup'!$B$7,"",IF(B636&lt;=DATE('01_Setup'!$B$5,7,5),"Q1",IF(B636&lt;=DATE('01_Setup'!$B$5,10,5),"Q2",IF(B636&lt;=DATE('01_Setup'!$B$5+1,1,5),"Q3",IF(B636&lt;='01_Setup'!$B$8,"Q4",""))))))</f>
        <v/>
      </c>
      <c r="E636" s="22"/>
      <c r="F636" s="25"/>
      <c r="G636" s="25"/>
      <c r="H636" s="22"/>
      <c r="I636" s="22"/>
      <c r="J636" s="22"/>
      <c r="K636" s="22"/>
      <c r="L636" s="22"/>
      <c r="M636" s="17"/>
      <c r="N636" s="18"/>
      <c r="O636" s="19" t="str">
        <f t="shared" si="118"/>
        <v/>
      </c>
      <c r="P636" s="19" t="str">
        <f t="shared" si="119"/>
        <v/>
      </c>
      <c r="Q636" s="19" t="str">
        <f t="shared" si="120"/>
        <v/>
      </c>
      <c r="R636" s="19" t="str">
        <f t="shared" si="121"/>
        <v/>
      </c>
      <c r="S636" s="19" t="str">
        <f t="shared" si="122"/>
        <v/>
      </c>
      <c r="T636" s="19" t="str">
        <f t="shared" si="123"/>
        <v/>
      </c>
      <c r="U636" s="19" t="str">
        <f t="shared" si="124"/>
        <v/>
      </c>
      <c r="V636" s="19" t="str">
        <f t="shared" si="125"/>
        <v/>
      </c>
      <c r="W636" s="19" t="str">
        <f t="shared" si="126"/>
        <v/>
      </c>
      <c r="X636" s="17"/>
      <c r="Y636" s="23"/>
      <c r="Z636" s="23"/>
      <c r="AA636" s="26"/>
      <c r="AB636" s="24" t="str">
        <f>IF(B636="","",IF(OR(J636="Owner Funding",J636="Drawings",J636="Transfer",J636="Private"),IF(E636="","OK",IF(COUNTIF('01_Setup'!$B$23:$B$32,E636)=1,"OK","Unknown property")),IF(COUNTIF('01_Setup'!$B$23:$B$32,E636)=1,"OK","Unknown property")))</f>
        <v/>
      </c>
      <c r="AC636" s="24" t="str">
        <f t="shared" si="127"/>
        <v/>
      </c>
      <c r="AD636" s="24" t="str">
        <f t="shared" si="128"/>
        <v/>
      </c>
      <c r="AE636" s="24" t="str">
        <f t="shared" si="129"/>
        <v/>
      </c>
    </row>
    <row r="637" spans="1:31">
      <c r="A637" s="20" t="str">
        <f t="shared" si="117"/>
        <v/>
      </c>
      <c r="B637" s="21"/>
      <c r="C637" s="20" t="str">
        <f>IF(B637="","",IF(AND(B637&gt;='01_Setup'!$B$7,B637&lt;='01_Setup'!$B$8),'01_Setup'!$B$6,"Outside selected year"))</f>
        <v/>
      </c>
      <c r="D637" s="20" t="str">
        <f>IF(B637="","",IF(B637&lt;'01_Setup'!$B$7,"",IF(B637&lt;=DATE('01_Setup'!$B$5,7,5),"Q1",IF(B637&lt;=DATE('01_Setup'!$B$5,10,5),"Q2",IF(B637&lt;=DATE('01_Setup'!$B$5+1,1,5),"Q3",IF(B637&lt;='01_Setup'!$B$8,"Q4",""))))))</f>
        <v/>
      </c>
      <c r="E637" s="22"/>
      <c r="F637" s="25"/>
      <c r="G637" s="25"/>
      <c r="H637" s="22"/>
      <c r="I637" s="22"/>
      <c r="J637" s="22"/>
      <c r="K637" s="22"/>
      <c r="L637" s="22"/>
      <c r="M637" s="17"/>
      <c r="N637" s="18"/>
      <c r="O637" s="19" t="str">
        <f t="shared" si="118"/>
        <v/>
      </c>
      <c r="P637" s="19" t="str">
        <f t="shared" si="119"/>
        <v/>
      </c>
      <c r="Q637" s="19" t="str">
        <f t="shared" si="120"/>
        <v/>
      </c>
      <c r="R637" s="19" t="str">
        <f t="shared" si="121"/>
        <v/>
      </c>
      <c r="S637" s="19" t="str">
        <f t="shared" si="122"/>
        <v/>
      </c>
      <c r="T637" s="19" t="str">
        <f t="shared" si="123"/>
        <v/>
      </c>
      <c r="U637" s="19" t="str">
        <f t="shared" si="124"/>
        <v/>
      </c>
      <c r="V637" s="19" t="str">
        <f t="shared" si="125"/>
        <v/>
      </c>
      <c r="W637" s="19" t="str">
        <f t="shared" si="126"/>
        <v/>
      </c>
      <c r="X637" s="17"/>
      <c r="Y637" s="23"/>
      <c r="Z637" s="23"/>
      <c r="AA637" s="26"/>
      <c r="AB637" s="24" t="str">
        <f>IF(B637="","",IF(OR(J637="Owner Funding",J637="Drawings",J637="Transfer",J637="Private"),IF(E637="","OK",IF(COUNTIF('01_Setup'!$B$23:$B$32,E637)=1,"OK","Unknown property")),IF(COUNTIF('01_Setup'!$B$23:$B$32,E637)=1,"OK","Unknown property")))</f>
        <v/>
      </c>
      <c r="AC637" s="24" t="str">
        <f t="shared" si="127"/>
        <v/>
      </c>
      <c r="AD637" s="24" t="str">
        <f t="shared" si="128"/>
        <v/>
      </c>
      <c r="AE637" s="24" t="str">
        <f t="shared" si="129"/>
        <v/>
      </c>
    </row>
    <row r="638" spans="1:31">
      <c r="A638" s="20" t="str">
        <f t="shared" si="117"/>
        <v/>
      </c>
      <c r="B638" s="21"/>
      <c r="C638" s="20" t="str">
        <f>IF(B638="","",IF(AND(B638&gt;='01_Setup'!$B$7,B638&lt;='01_Setup'!$B$8),'01_Setup'!$B$6,"Outside selected year"))</f>
        <v/>
      </c>
      <c r="D638" s="20" t="str">
        <f>IF(B638="","",IF(B638&lt;'01_Setup'!$B$7,"",IF(B638&lt;=DATE('01_Setup'!$B$5,7,5),"Q1",IF(B638&lt;=DATE('01_Setup'!$B$5,10,5),"Q2",IF(B638&lt;=DATE('01_Setup'!$B$5+1,1,5),"Q3",IF(B638&lt;='01_Setup'!$B$8,"Q4",""))))))</f>
        <v/>
      </c>
      <c r="E638" s="22"/>
      <c r="F638" s="25"/>
      <c r="G638" s="25"/>
      <c r="H638" s="22"/>
      <c r="I638" s="22"/>
      <c r="J638" s="22"/>
      <c r="K638" s="22"/>
      <c r="L638" s="22"/>
      <c r="M638" s="17"/>
      <c r="N638" s="18"/>
      <c r="O638" s="19" t="str">
        <f t="shared" si="118"/>
        <v/>
      </c>
      <c r="P638" s="19" t="str">
        <f t="shared" si="119"/>
        <v/>
      </c>
      <c r="Q638" s="19" t="str">
        <f t="shared" si="120"/>
        <v/>
      </c>
      <c r="R638" s="19" t="str">
        <f t="shared" si="121"/>
        <v/>
      </c>
      <c r="S638" s="19" t="str">
        <f t="shared" si="122"/>
        <v/>
      </c>
      <c r="T638" s="19" t="str">
        <f t="shared" si="123"/>
        <v/>
      </c>
      <c r="U638" s="19" t="str">
        <f t="shared" si="124"/>
        <v/>
      </c>
      <c r="V638" s="19" t="str">
        <f t="shared" si="125"/>
        <v/>
      </c>
      <c r="W638" s="19" t="str">
        <f t="shared" si="126"/>
        <v/>
      </c>
      <c r="X638" s="17"/>
      <c r="Y638" s="23"/>
      <c r="Z638" s="23"/>
      <c r="AA638" s="26"/>
      <c r="AB638" s="24" t="str">
        <f>IF(B638="","",IF(OR(J638="Owner Funding",J638="Drawings",J638="Transfer",J638="Private"),IF(E638="","OK",IF(COUNTIF('01_Setup'!$B$23:$B$32,E638)=1,"OK","Unknown property")),IF(COUNTIF('01_Setup'!$B$23:$B$32,E638)=1,"OK","Unknown property")))</f>
        <v/>
      </c>
      <c r="AC638" s="24" t="str">
        <f t="shared" si="127"/>
        <v/>
      </c>
      <c r="AD638" s="24" t="str">
        <f t="shared" si="128"/>
        <v/>
      </c>
      <c r="AE638" s="24" t="str">
        <f t="shared" si="129"/>
        <v/>
      </c>
    </row>
    <row r="639" spans="1:31">
      <c r="A639" s="20" t="str">
        <f t="shared" si="117"/>
        <v/>
      </c>
      <c r="B639" s="21"/>
      <c r="C639" s="20" t="str">
        <f>IF(B639="","",IF(AND(B639&gt;='01_Setup'!$B$7,B639&lt;='01_Setup'!$B$8),'01_Setup'!$B$6,"Outside selected year"))</f>
        <v/>
      </c>
      <c r="D639" s="20" t="str">
        <f>IF(B639="","",IF(B639&lt;'01_Setup'!$B$7,"",IF(B639&lt;=DATE('01_Setup'!$B$5,7,5),"Q1",IF(B639&lt;=DATE('01_Setup'!$B$5,10,5),"Q2",IF(B639&lt;=DATE('01_Setup'!$B$5+1,1,5),"Q3",IF(B639&lt;='01_Setup'!$B$8,"Q4",""))))))</f>
        <v/>
      </c>
      <c r="E639" s="22"/>
      <c r="F639" s="25"/>
      <c r="G639" s="25"/>
      <c r="H639" s="22"/>
      <c r="I639" s="22"/>
      <c r="J639" s="22"/>
      <c r="K639" s="22"/>
      <c r="L639" s="22"/>
      <c r="M639" s="17"/>
      <c r="N639" s="18"/>
      <c r="O639" s="19" t="str">
        <f t="shared" si="118"/>
        <v/>
      </c>
      <c r="P639" s="19" t="str">
        <f t="shared" si="119"/>
        <v/>
      </c>
      <c r="Q639" s="19" t="str">
        <f t="shared" si="120"/>
        <v/>
      </c>
      <c r="R639" s="19" t="str">
        <f t="shared" si="121"/>
        <v/>
      </c>
      <c r="S639" s="19" t="str">
        <f t="shared" si="122"/>
        <v/>
      </c>
      <c r="T639" s="19" t="str">
        <f t="shared" si="123"/>
        <v/>
      </c>
      <c r="U639" s="19" t="str">
        <f t="shared" si="124"/>
        <v/>
      </c>
      <c r="V639" s="19" t="str">
        <f t="shared" si="125"/>
        <v/>
      </c>
      <c r="W639" s="19" t="str">
        <f t="shared" si="126"/>
        <v/>
      </c>
      <c r="X639" s="17"/>
      <c r="Y639" s="23"/>
      <c r="Z639" s="23"/>
      <c r="AA639" s="26"/>
      <c r="AB639" s="24" t="str">
        <f>IF(B639="","",IF(OR(J639="Owner Funding",J639="Drawings",J639="Transfer",J639="Private"),IF(E639="","OK",IF(COUNTIF('01_Setup'!$B$23:$B$32,E639)=1,"OK","Unknown property")),IF(COUNTIF('01_Setup'!$B$23:$B$32,E639)=1,"OK","Unknown property")))</f>
        <v/>
      </c>
      <c r="AC639" s="24" t="str">
        <f t="shared" si="127"/>
        <v/>
      </c>
      <c r="AD639" s="24" t="str">
        <f t="shared" si="128"/>
        <v/>
      </c>
      <c r="AE639" s="24" t="str">
        <f t="shared" si="129"/>
        <v/>
      </c>
    </row>
    <row r="640" spans="1:31">
      <c r="A640" s="20" t="str">
        <f t="shared" si="117"/>
        <v/>
      </c>
      <c r="B640" s="21"/>
      <c r="C640" s="20" t="str">
        <f>IF(B640="","",IF(AND(B640&gt;='01_Setup'!$B$7,B640&lt;='01_Setup'!$B$8),'01_Setup'!$B$6,"Outside selected year"))</f>
        <v/>
      </c>
      <c r="D640" s="20" t="str">
        <f>IF(B640="","",IF(B640&lt;'01_Setup'!$B$7,"",IF(B640&lt;=DATE('01_Setup'!$B$5,7,5),"Q1",IF(B640&lt;=DATE('01_Setup'!$B$5,10,5),"Q2",IF(B640&lt;=DATE('01_Setup'!$B$5+1,1,5),"Q3",IF(B640&lt;='01_Setup'!$B$8,"Q4",""))))))</f>
        <v/>
      </c>
      <c r="E640" s="22"/>
      <c r="F640" s="25"/>
      <c r="G640" s="25"/>
      <c r="H640" s="22"/>
      <c r="I640" s="22"/>
      <c r="J640" s="22"/>
      <c r="K640" s="22"/>
      <c r="L640" s="22"/>
      <c r="M640" s="17"/>
      <c r="N640" s="18"/>
      <c r="O640" s="19" t="str">
        <f t="shared" si="118"/>
        <v/>
      </c>
      <c r="P640" s="19" t="str">
        <f t="shared" si="119"/>
        <v/>
      </c>
      <c r="Q640" s="19" t="str">
        <f t="shared" si="120"/>
        <v/>
      </c>
      <c r="R640" s="19" t="str">
        <f t="shared" si="121"/>
        <v/>
      </c>
      <c r="S640" s="19" t="str">
        <f t="shared" si="122"/>
        <v/>
      </c>
      <c r="T640" s="19" t="str">
        <f t="shared" si="123"/>
        <v/>
      </c>
      <c r="U640" s="19" t="str">
        <f t="shared" si="124"/>
        <v/>
      </c>
      <c r="V640" s="19" t="str">
        <f t="shared" si="125"/>
        <v/>
      </c>
      <c r="W640" s="19" t="str">
        <f t="shared" si="126"/>
        <v/>
      </c>
      <c r="X640" s="17"/>
      <c r="Y640" s="23"/>
      <c r="Z640" s="23"/>
      <c r="AA640" s="26"/>
      <c r="AB640" s="24" t="str">
        <f>IF(B640="","",IF(OR(J640="Owner Funding",J640="Drawings",J640="Transfer",J640="Private"),IF(E640="","OK",IF(COUNTIF('01_Setup'!$B$23:$B$32,E640)=1,"OK","Unknown property")),IF(COUNTIF('01_Setup'!$B$23:$B$32,E640)=1,"OK","Unknown property")))</f>
        <v/>
      </c>
      <c r="AC640" s="24" t="str">
        <f t="shared" si="127"/>
        <v/>
      </c>
      <c r="AD640" s="24" t="str">
        <f t="shared" si="128"/>
        <v/>
      </c>
      <c r="AE640" s="24" t="str">
        <f t="shared" si="129"/>
        <v/>
      </c>
    </row>
    <row r="641" spans="1:31">
      <c r="A641" s="20" t="str">
        <f t="shared" si="117"/>
        <v/>
      </c>
      <c r="B641" s="21"/>
      <c r="C641" s="20" t="str">
        <f>IF(B641="","",IF(AND(B641&gt;='01_Setup'!$B$7,B641&lt;='01_Setup'!$B$8),'01_Setup'!$B$6,"Outside selected year"))</f>
        <v/>
      </c>
      <c r="D641" s="20" t="str">
        <f>IF(B641="","",IF(B641&lt;'01_Setup'!$B$7,"",IF(B641&lt;=DATE('01_Setup'!$B$5,7,5),"Q1",IF(B641&lt;=DATE('01_Setup'!$B$5,10,5),"Q2",IF(B641&lt;=DATE('01_Setup'!$B$5+1,1,5),"Q3",IF(B641&lt;='01_Setup'!$B$8,"Q4",""))))))</f>
        <v/>
      </c>
      <c r="E641" s="22"/>
      <c r="F641" s="25"/>
      <c r="G641" s="25"/>
      <c r="H641" s="22"/>
      <c r="I641" s="22"/>
      <c r="J641" s="22"/>
      <c r="K641" s="22"/>
      <c r="L641" s="22"/>
      <c r="M641" s="17"/>
      <c r="N641" s="18"/>
      <c r="O641" s="19" t="str">
        <f t="shared" si="118"/>
        <v/>
      </c>
      <c r="P641" s="19" t="str">
        <f t="shared" si="119"/>
        <v/>
      </c>
      <c r="Q641" s="19" t="str">
        <f t="shared" si="120"/>
        <v/>
      </c>
      <c r="R641" s="19" t="str">
        <f t="shared" si="121"/>
        <v/>
      </c>
      <c r="S641" s="19" t="str">
        <f t="shared" si="122"/>
        <v/>
      </c>
      <c r="T641" s="19" t="str">
        <f t="shared" si="123"/>
        <v/>
      </c>
      <c r="U641" s="19" t="str">
        <f t="shared" si="124"/>
        <v/>
      </c>
      <c r="V641" s="19" t="str">
        <f t="shared" si="125"/>
        <v/>
      </c>
      <c r="W641" s="19" t="str">
        <f t="shared" si="126"/>
        <v/>
      </c>
      <c r="X641" s="17"/>
      <c r="Y641" s="23"/>
      <c r="Z641" s="23"/>
      <c r="AA641" s="26"/>
      <c r="AB641" s="24" t="str">
        <f>IF(B641="","",IF(OR(J641="Owner Funding",J641="Drawings",J641="Transfer",J641="Private"),IF(E641="","OK",IF(COUNTIF('01_Setup'!$B$23:$B$32,E641)=1,"OK","Unknown property")),IF(COUNTIF('01_Setup'!$B$23:$B$32,E641)=1,"OK","Unknown property")))</f>
        <v/>
      </c>
      <c r="AC641" s="24" t="str">
        <f t="shared" si="127"/>
        <v/>
      </c>
      <c r="AD641" s="24" t="str">
        <f t="shared" si="128"/>
        <v/>
      </c>
      <c r="AE641" s="24" t="str">
        <f t="shared" si="129"/>
        <v/>
      </c>
    </row>
    <row r="642" spans="1:31">
      <c r="A642" s="20" t="str">
        <f t="shared" si="117"/>
        <v/>
      </c>
      <c r="B642" s="21"/>
      <c r="C642" s="20" t="str">
        <f>IF(B642="","",IF(AND(B642&gt;='01_Setup'!$B$7,B642&lt;='01_Setup'!$B$8),'01_Setup'!$B$6,"Outside selected year"))</f>
        <v/>
      </c>
      <c r="D642" s="20" t="str">
        <f>IF(B642="","",IF(B642&lt;'01_Setup'!$B$7,"",IF(B642&lt;=DATE('01_Setup'!$B$5,7,5),"Q1",IF(B642&lt;=DATE('01_Setup'!$B$5,10,5),"Q2",IF(B642&lt;=DATE('01_Setup'!$B$5+1,1,5),"Q3",IF(B642&lt;='01_Setup'!$B$8,"Q4",""))))))</f>
        <v/>
      </c>
      <c r="E642" s="22"/>
      <c r="F642" s="25"/>
      <c r="G642" s="25"/>
      <c r="H642" s="22"/>
      <c r="I642" s="22"/>
      <c r="J642" s="22"/>
      <c r="K642" s="22"/>
      <c r="L642" s="22"/>
      <c r="M642" s="17"/>
      <c r="N642" s="18"/>
      <c r="O642" s="19" t="str">
        <f t="shared" si="118"/>
        <v/>
      </c>
      <c r="P642" s="19" t="str">
        <f t="shared" si="119"/>
        <v/>
      </c>
      <c r="Q642" s="19" t="str">
        <f t="shared" si="120"/>
        <v/>
      </c>
      <c r="R642" s="19" t="str">
        <f t="shared" si="121"/>
        <v/>
      </c>
      <c r="S642" s="19" t="str">
        <f t="shared" si="122"/>
        <v/>
      </c>
      <c r="T642" s="19" t="str">
        <f t="shared" si="123"/>
        <v/>
      </c>
      <c r="U642" s="19" t="str">
        <f t="shared" si="124"/>
        <v/>
      </c>
      <c r="V642" s="19" t="str">
        <f t="shared" si="125"/>
        <v/>
      </c>
      <c r="W642" s="19" t="str">
        <f t="shared" si="126"/>
        <v/>
      </c>
      <c r="X642" s="17"/>
      <c r="Y642" s="23"/>
      <c r="Z642" s="23"/>
      <c r="AA642" s="26"/>
      <c r="AB642" s="24" t="str">
        <f>IF(B642="","",IF(OR(J642="Owner Funding",J642="Drawings",J642="Transfer",J642="Private"),IF(E642="","OK",IF(COUNTIF('01_Setup'!$B$23:$B$32,E642)=1,"OK","Unknown property")),IF(COUNTIF('01_Setup'!$B$23:$B$32,E642)=1,"OK","Unknown property")))</f>
        <v/>
      </c>
      <c r="AC642" s="24" t="str">
        <f t="shared" si="127"/>
        <v/>
      </c>
      <c r="AD642" s="24" t="str">
        <f t="shared" si="128"/>
        <v/>
      </c>
      <c r="AE642" s="24" t="str">
        <f t="shared" si="129"/>
        <v/>
      </c>
    </row>
    <row r="643" spans="1:31">
      <c r="A643" s="20" t="str">
        <f t="shared" si="117"/>
        <v/>
      </c>
      <c r="B643" s="21"/>
      <c r="C643" s="20" t="str">
        <f>IF(B643="","",IF(AND(B643&gt;='01_Setup'!$B$7,B643&lt;='01_Setup'!$B$8),'01_Setup'!$B$6,"Outside selected year"))</f>
        <v/>
      </c>
      <c r="D643" s="20" t="str">
        <f>IF(B643="","",IF(B643&lt;'01_Setup'!$B$7,"",IF(B643&lt;=DATE('01_Setup'!$B$5,7,5),"Q1",IF(B643&lt;=DATE('01_Setup'!$B$5,10,5),"Q2",IF(B643&lt;=DATE('01_Setup'!$B$5+1,1,5),"Q3",IF(B643&lt;='01_Setup'!$B$8,"Q4",""))))))</f>
        <v/>
      </c>
      <c r="E643" s="22"/>
      <c r="F643" s="25"/>
      <c r="G643" s="25"/>
      <c r="H643" s="22"/>
      <c r="I643" s="22"/>
      <c r="J643" s="22"/>
      <c r="K643" s="22"/>
      <c r="L643" s="22"/>
      <c r="M643" s="17"/>
      <c r="N643" s="18"/>
      <c r="O643" s="19" t="str">
        <f t="shared" si="118"/>
        <v/>
      </c>
      <c r="P643" s="19" t="str">
        <f t="shared" si="119"/>
        <v/>
      </c>
      <c r="Q643" s="19" t="str">
        <f t="shared" si="120"/>
        <v/>
      </c>
      <c r="R643" s="19" t="str">
        <f t="shared" si="121"/>
        <v/>
      </c>
      <c r="S643" s="19" t="str">
        <f t="shared" si="122"/>
        <v/>
      </c>
      <c r="T643" s="19" t="str">
        <f t="shared" si="123"/>
        <v/>
      </c>
      <c r="U643" s="19" t="str">
        <f t="shared" si="124"/>
        <v/>
      </c>
      <c r="V643" s="19" t="str">
        <f t="shared" si="125"/>
        <v/>
      </c>
      <c r="W643" s="19" t="str">
        <f t="shared" si="126"/>
        <v/>
      </c>
      <c r="X643" s="17"/>
      <c r="Y643" s="23"/>
      <c r="Z643" s="23"/>
      <c r="AA643" s="26"/>
      <c r="AB643" s="24" t="str">
        <f>IF(B643="","",IF(OR(J643="Owner Funding",J643="Drawings",J643="Transfer",J643="Private"),IF(E643="","OK",IF(COUNTIF('01_Setup'!$B$23:$B$32,E643)=1,"OK","Unknown property")),IF(COUNTIF('01_Setup'!$B$23:$B$32,E643)=1,"OK","Unknown property")))</f>
        <v/>
      </c>
      <c r="AC643" s="24" t="str">
        <f t="shared" si="127"/>
        <v/>
      </c>
      <c r="AD643" s="24" t="str">
        <f t="shared" si="128"/>
        <v/>
      </c>
      <c r="AE643" s="24" t="str">
        <f t="shared" si="129"/>
        <v/>
      </c>
    </row>
    <row r="644" spans="1:31">
      <c r="A644" s="20" t="str">
        <f t="shared" si="117"/>
        <v/>
      </c>
      <c r="B644" s="21"/>
      <c r="C644" s="20" t="str">
        <f>IF(B644="","",IF(AND(B644&gt;='01_Setup'!$B$7,B644&lt;='01_Setup'!$B$8),'01_Setup'!$B$6,"Outside selected year"))</f>
        <v/>
      </c>
      <c r="D644" s="20" t="str">
        <f>IF(B644="","",IF(B644&lt;'01_Setup'!$B$7,"",IF(B644&lt;=DATE('01_Setup'!$B$5,7,5),"Q1",IF(B644&lt;=DATE('01_Setup'!$B$5,10,5),"Q2",IF(B644&lt;=DATE('01_Setup'!$B$5+1,1,5),"Q3",IF(B644&lt;='01_Setup'!$B$8,"Q4",""))))))</f>
        <v/>
      </c>
      <c r="E644" s="22"/>
      <c r="F644" s="25"/>
      <c r="G644" s="25"/>
      <c r="H644" s="22"/>
      <c r="I644" s="22"/>
      <c r="J644" s="22"/>
      <c r="K644" s="22"/>
      <c r="L644" s="22"/>
      <c r="M644" s="17"/>
      <c r="N644" s="18"/>
      <c r="O644" s="19" t="str">
        <f t="shared" si="118"/>
        <v/>
      </c>
      <c r="P644" s="19" t="str">
        <f t="shared" si="119"/>
        <v/>
      </c>
      <c r="Q644" s="19" t="str">
        <f t="shared" si="120"/>
        <v/>
      </c>
      <c r="R644" s="19" t="str">
        <f t="shared" si="121"/>
        <v/>
      </c>
      <c r="S644" s="19" t="str">
        <f t="shared" si="122"/>
        <v/>
      </c>
      <c r="T644" s="19" t="str">
        <f t="shared" si="123"/>
        <v/>
      </c>
      <c r="U644" s="19" t="str">
        <f t="shared" si="124"/>
        <v/>
      </c>
      <c r="V644" s="19" t="str">
        <f t="shared" si="125"/>
        <v/>
      </c>
      <c r="W644" s="19" t="str">
        <f t="shared" si="126"/>
        <v/>
      </c>
      <c r="X644" s="17"/>
      <c r="Y644" s="23"/>
      <c r="Z644" s="23"/>
      <c r="AA644" s="26"/>
      <c r="AB644" s="24" t="str">
        <f>IF(B644="","",IF(OR(J644="Owner Funding",J644="Drawings",J644="Transfer",J644="Private"),IF(E644="","OK",IF(COUNTIF('01_Setup'!$B$23:$B$32,E644)=1,"OK","Unknown property")),IF(COUNTIF('01_Setup'!$B$23:$B$32,E644)=1,"OK","Unknown property")))</f>
        <v/>
      </c>
      <c r="AC644" s="24" t="str">
        <f t="shared" si="127"/>
        <v/>
      </c>
      <c r="AD644" s="24" t="str">
        <f t="shared" si="128"/>
        <v/>
      </c>
      <c r="AE644" s="24" t="str">
        <f t="shared" si="129"/>
        <v/>
      </c>
    </row>
    <row r="645" spans="1:31">
      <c r="A645" s="20" t="str">
        <f t="shared" si="117"/>
        <v/>
      </c>
      <c r="B645" s="21"/>
      <c r="C645" s="20" t="str">
        <f>IF(B645="","",IF(AND(B645&gt;='01_Setup'!$B$7,B645&lt;='01_Setup'!$B$8),'01_Setup'!$B$6,"Outside selected year"))</f>
        <v/>
      </c>
      <c r="D645" s="20" t="str">
        <f>IF(B645="","",IF(B645&lt;'01_Setup'!$B$7,"",IF(B645&lt;=DATE('01_Setup'!$B$5,7,5),"Q1",IF(B645&lt;=DATE('01_Setup'!$B$5,10,5),"Q2",IF(B645&lt;=DATE('01_Setup'!$B$5+1,1,5),"Q3",IF(B645&lt;='01_Setup'!$B$8,"Q4",""))))))</f>
        <v/>
      </c>
      <c r="E645" s="22"/>
      <c r="F645" s="25"/>
      <c r="G645" s="25"/>
      <c r="H645" s="22"/>
      <c r="I645" s="22"/>
      <c r="J645" s="22"/>
      <c r="K645" s="22"/>
      <c r="L645" s="22"/>
      <c r="M645" s="17"/>
      <c r="N645" s="18"/>
      <c r="O645" s="19" t="str">
        <f t="shared" si="118"/>
        <v/>
      </c>
      <c r="P645" s="19" t="str">
        <f t="shared" si="119"/>
        <v/>
      </c>
      <c r="Q645" s="19" t="str">
        <f t="shared" si="120"/>
        <v/>
      </c>
      <c r="R645" s="19" t="str">
        <f t="shared" si="121"/>
        <v/>
      </c>
      <c r="S645" s="19" t="str">
        <f t="shared" si="122"/>
        <v/>
      </c>
      <c r="T645" s="19" t="str">
        <f t="shared" si="123"/>
        <v/>
      </c>
      <c r="U645" s="19" t="str">
        <f t="shared" si="124"/>
        <v/>
      </c>
      <c r="V645" s="19" t="str">
        <f t="shared" si="125"/>
        <v/>
      </c>
      <c r="W645" s="19" t="str">
        <f t="shared" si="126"/>
        <v/>
      </c>
      <c r="X645" s="17"/>
      <c r="Y645" s="23"/>
      <c r="Z645" s="23"/>
      <c r="AA645" s="26"/>
      <c r="AB645" s="24" t="str">
        <f>IF(B645="","",IF(OR(J645="Owner Funding",J645="Drawings",J645="Transfer",J645="Private"),IF(E645="","OK",IF(COUNTIF('01_Setup'!$B$23:$B$32,E645)=1,"OK","Unknown property")),IF(COUNTIF('01_Setup'!$B$23:$B$32,E645)=1,"OK","Unknown property")))</f>
        <v/>
      </c>
      <c r="AC645" s="24" t="str">
        <f t="shared" si="127"/>
        <v/>
      </c>
      <c r="AD645" s="24" t="str">
        <f t="shared" si="128"/>
        <v/>
      </c>
      <c r="AE645" s="24" t="str">
        <f t="shared" si="129"/>
        <v/>
      </c>
    </row>
    <row r="646" spans="1:31">
      <c r="A646" s="20" t="str">
        <f t="shared" si="117"/>
        <v/>
      </c>
      <c r="B646" s="21"/>
      <c r="C646" s="20" t="str">
        <f>IF(B646="","",IF(AND(B646&gt;='01_Setup'!$B$7,B646&lt;='01_Setup'!$B$8),'01_Setup'!$B$6,"Outside selected year"))</f>
        <v/>
      </c>
      <c r="D646" s="20" t="str">
        <f>IF(B646="","",IF(B646&lt;'01_Setup'!$B$7,"",IF(B646&lt;=DATE('01_Setup'!$B$5,7,5),"Q1",IF(B646&lt;=DATE('01_Setup'!$B$5,10,5),"Q2",IF(B646&lt;=DATE('01_Setup'!$B$5+1,1,5),"Q3",IF(B646&lt;='01_Setup'!$B$8,"Q4",""))))))</f>
        <v/>
      </c>
      <c r="E646" s="22"/>
      <c r="F646" s="25"/>
      <c r="G646" s="25"/>
      <c r="H646" s="22"/>
      <c r="I646" s="22"/>
      <c r="J646" s="22"/>
      <c r="K646" s="22"/>
      <c r="L646" s="22"/>
      <c r="M646" s="17"/>
      <c r="N646" s="18"/>
      <c r="O646" s="19" t="str">
        <f t="shared" si="118"/>
        <v/>
      </c>
      <c r="P646" s="19" t="str">
        <f t="shared" si="119"/>
        <v/>
      </c>
      <c r="Q646" s="19" t="str">
        <f t="shared" si="120"/>
        <v/>
      </c>
      <c r="R646" s="19" t="str">
        <f t="shared" si="121"/>
        <v/>
      </c>
      <c r="S646" s="19" t="str">
        <f t="shared" si="122"/>
        <v/>
      </c>
      <c r="T646" s="19" t="str">
        <f t="shared" si="123"/>
        <v/>
      </c>
      <c r="U646" s="19" t="str">
        <f t="shared" si="124"/>
        <v/>
      </c>
      <c r="V646" s="19" t="str">
        <f t="shared" si="125"/>
        <v/>
      </c>
      <c r="W646" s="19" t="str">
        <f t="shared" si="126"/>
        <v/>
      </c>
      <c r="X646" s="17"/>
      <c r="Y646" s="23"/>
      <c r="Z646" s="23"/>
      <c r="AA646" s="26"/>
      <c r="AB646" s="24" t="str">
        <f>IF(B646="","",IF(OR(J646="Owner Funding",J646="Drawings",J646="Transfer",J646="Private"),IF(E646="","OK",IF(COUNTIF('01_Setup'!$B$23:$B$32,E646)=1,"OK","Unknown property")),IF(COUNTIF('01_Setup'!$B$23:$B$32,E646)=1,"OK","Unknown property")))</f>
        <v/>
      </c>
      <c r="AC646" s="24" t="str">
        <f t="shared" si="127"/>
        <v/>
      </c>
      <c r="AD646" s="24" t="str">
        <f t="shared" si="128"/>
        <v/>
      </c>
      <c r="AE646" s="24" t="str">
        <f t="shared" si="129"/>
        <v/>
      </c>
    </row>
    <row r="647" spans="1:31">
      <c r="A647" s="20" t="str">
        <f t="shared" ref="A647:A710" si="130">IF(B647="","",TEXT(B647,"yyyymmdd")&amp;"-"&amp;TEXT(ROW()-6,"0000"))</f>
        <v/>
      </c>
      <c r="B647" s="21"/>
      <c r="C647" s="20" t="str">
        <f>IF(B647="","",IF(AND(B647&gt;='01_Setup'!$B$7,B647&lt;='01_Setup'!$B$8),'01_Setup'!$B$6,"Outside selected year"))</f>
        <v/>
      </c>
      <c r="D647" s="20" t="str">
        <f>IF(B647="","",IF(B647&lt;'01_Setup'!$B$7,"",IF(B647&lt;=DATE('01_Setup'!$B$5,7,5),"Q1",IF(B647&lt;=DATE('01_Setup'!$B$5,10,5),"Q2",IF(B647&lt;=DATE('01_Setup'!$B$5+1,1,5),"Q3",IF(B647&lt;='01_Setup'!$B$8,"Q4",""))))))</f>
        <v/>
      </c>
      <c r="E647" s="22"/>
      <c r="F647" s="25"/>
      <c r="G647" s="25"/>
      <c r="H647" s="22"/>
      <c r="I647" s="22"/>
      <c r="J647" s="22"/>
      <c r="K647" s="22"/>
      <c r="L647" s="22"/>
      <c r="M647" s="17"/>
      <c r="N647" s="18"/>
      <c r="O647" s="19" t="str">
        <f t="shared" ref="O647:O710" si="131">IF(B647="","",IF(J647="Income",M647,0))</f>
        <v/>
      </c>
      <c r="P647" s="19" t="str">
        <f t="shared" ref="P647:P710" si="132">IF(B647="","",IF(J647="Expense",M647*N647,0))</f>
        <v/>
      </c>
      <c r="Q647" s="19" t="str">
        <f t="shared" ref="Q647:Q710" si="133">IF(B647="","",IF(J647="Expense",M647*(1-N647),IF(J647="Private",M647,0)))</f>
        <v/>
      </c>
      <c r="R647" s="19" t="str">
        <f t="shared" ref="R647:R710" si="134">IF(B647="","",IF(J647="Finance Cost",M647,0))</f>
        <v/>
      </c>
      <c r="S647" s="19" t="str">
        <f t="shared" ref="S647:S710" si="135">IF(B647="","",IF(J647="Capital",M647,0))</f>
        <v/>
      </c>
      <c r="T647" s="19" t="str">
        <f t="shared" ref="T647:T710" si="136">IF(B647="","",IF(J647="Mortgage Principal",M647,0))</f>
        <v/>
      </c>
      <c r="U647" s="19" t="str">
        <f t="shared" ref="U647:U710" si="137">IF(B647="","",IF(J647="Deposit",M647,0))</f>
        <v/>
      </c>
      <c r="V647" s="19" t="str">
        <f t="shared" ref="V647:V710" si="138">IF(B647="","",IF(OR(J647="Owner Funding",J647="Drawings"),M647,0))</f>
        <v/>
      </c>
      <c r="W647" s="19" t="str">
        <f t="shared" ref="W647:W710" si="139">IF(B647="","",IF(J647="Transfer",M647,0))</f>
        <v/>
      </c>
      <c r="X647" s="17"/>
      <c r="Y647" s="23"/>
      <c r="Z647" s="23"/>
      <c r="AA647" s="26"/>
      <c r="AB647" s="24" t="str">
        <f>IF(B647="","",IF(OR(J647="Owner Funding",J647="Drawings",J647="Transfer",J647="Private"),IF(E647="","OK",IF(COUNTIF('01_Setup'!$B$23:$B$32,E647)=1,"OK","Unknown property")),IF(COUNTIF('01_Setup'!$B$23:$B$32,E647)=1,"OK","Unknown property")))</f>
        <v/>
      </c>
      <c r="AC647" s="24" t="str">
        <f t="shared" ref="AC647:AC710" si="140">IF(B647="","",IF(H647="","Missing document ref","OK"))</f>
        <v/>
      </c>
      <c r="AD647" s="24" t="str">
        <f t="shared" ref="AD647:AD710" si="141">IF(B647="","",IF(COUNTIFS($B$7:$B$756,B647,$E$7:$E$756,E647,$F$7:$F$756,F647,$M$7:$M$756,M647)&gt;1,"Possible duplicate","OK"))</f>
        <v/>
      </c>
      <c r="AE647" s="24" t="str">
        <f t="shared" ref="AE647:AE710" si="142">IF(B647="","",IF(AND(AB647="OK",AC647="OK",AD647="OK",Y647="Yes",Z647="Reviewed"),"Ready","Review"))</f>
        <v/>
      </c>
    </row>
    <row r="648" spans="1:31">
      <c r="A648" s="20" t="str">
        <f t="shared" si="130"/>
        <v/>
      </c>
      <c r="B648" s="21"/>
      <c r="C648" s="20" t="str">
        <f>IF(B648="","",IF(AND(B648&gt;='01_Setup'!$B$7,B648&lt;='01_Setup'!$B$8),'01_Setup'!$B$6,"Outside selected year"))</f>
        <v/>
      </c>
      <c r="D648" s="20" t="str">
        <f>IF(B648="","",IF(B648&lt;'01_Setup'!$B$7,"",IF(B648&lt;=DATE('01_Setup'!$B$5,7,5),"Q1",IF(B648&lt;=DATE('01_Setup'!$B$5,10,5),"Q2",IF(B648&lt;=DATE('01_Setup'!$B$5+1,1,5),"Q3",IF(B648&lt;='01_Setup'!$B$8,"Q4",""))))))</f>
        <v/>
      </c>
      <c r="E648" s="22"/>
      <c r="F648" s="25"/>
      <c r="G648" s="25"/>
      <c r="H648" s="22"/>
      <c r="I648" s="22"/>
      <c r="J648" s="22"/>
      <c r="K648" s="22"/>
      <c r="L648" s="22"/>
      <c r="M648" s="17"/>
      <c r="N648" s="18"/>
      <c r="O648" s="19" t="str">
        <f t="shared" si="131"/>
        <v/>
      </c>
      <c r="P648" s="19" t="str">
        <f t="shared" si="132"/>
        <v/>
      </c>
      <c r="Q648" s="19" t="str">
        <f t="shared" si="133"/>
        <v/>
      </c>
      <c r="R648" s="19" t="str">
        <f t="shared" si="134"/>
        <v/>
      </c>
      <c r="S648" s="19" t="str">
        <f t="shared" si="135"/>
        <v/>
      </c>
      <c r="T648" s="19" t="str">
        <f t="shared" si="136"/>
        <v/>
      </c>
      <c r="U648" s="19" t="str">
        <f t="shared" si="137"/>
        <v/>
      </c>
      <c r="V648" s="19" t="str">
        <f t="shared" si="138"/>
        <v/>
      </c>
      <c r="W648" s="19" t="str">
        <f t="shared" si="139"/>
        <v/>
      </c>
      <c r="X648" s="17"/>
      <c r="Y648" s="23"/>
      <c r="Z648" s="23"/>
      <c r="AA648" s="26"/>
      <c r="AB648" s="24" t="str">
        <f>IF(B648="","",IF(OR(J648="Owner Funding",J648="Drawings",J648="Transfer",J648="Private"),IF(E648="","OK",IF(COUNTIF('01_Setup'!$B$23:$B$32,E648)=1,"OK","Unknown property")),IF(COUNTIF('01_Setup'!$B$23:$B$32,E648)=1,"OK","Unknown property")))</f>
        <v/>
      </c>
      <c r="AC648" s="24" t="str">
        <f t="shared" si="140"/>
        <v/>
      </c>
      <c r="AD648" s="24" t="str">
        <f t="shared" si="141"/>
        <v/>
      </c>
      <c r="AE648" s="24" t="str">
        <f t="shared" si="142"/>
        <v/>
      </c>
    </row>
    <row r="649" spans="1:31">
      <c r="A649" s="20" t="str">
        <f t="shared" si="130"/>
        <v/>
      </c>
      <c r="B649" s="21"/>
      <c r="C649" s="20" t="str">
        <f>IF(B649="","",IF(AND(B649&gt;='01_Setup'!$B$7,B649&lt;='01_Setup'!$B$8),'01_Setup'!$B$6,"Outside selected year"))</f>
        <v/>
      </c>
      <c r="D649" s="20" t="str">
        <f>IF(B649="","",IF(B649&lt;'01_Setup'!$B$7,"",IF(B649&lt;=DATE('01_Setup'!$B$5,7,5),"Q1",IF(B649&lt;=DATE('01_Setup'!$B$5,10,5),"Q2",IF(B649&lt;=DATE('01_Setup'!$B$5+1,1,5),"Q3",IF(B649&lt;='01_Setup'!$B$8,"Q4",""))))))</f>
        <v/>
      </c>
      <c r="E649" s="22"/>
      <c r="F649" s="25"/>
      <c r="G649" s="25"/>
      <c r="H649" s="22"/>
      <c r="I649" s="22"/>
      <c r="J649" s="22"/>
      <c r="K649" s="22"/>
      <c r="L649" s="22"/>
      <c r="M649" s="17"/>
      <c r="N649" s="18"/>
      <c r="O649" s="19" t="str">
        <f t="shared" si="131"/>
        <v/>
      </c>
      <c r="P649" s="19" t="str">
        <f t="shared" si="132"/>
        <v/>
      </c>
      <c r="Q649" s="19" t="str">
        <f t="shared" si="133"/>
        <v/>
      </c>
      <c r="R649" s="19" t="str">
        <f t="shared" si="134"/>
        <v/>
      </c>
      <c r="S649" s="19" t="str">
        <f t="shared" si="135"/>
        <v/>
      </c>
      <c r="T649" s="19" t="str">
        <f t="shared" si="136"/>
        <v/>
      </c>
      <c r="U649" s="19" t="str">
        <f t="shared" si="137"/>
        <v/>
      </c>
      <c r="V649" s="19" t="str">
        <f t="shared" si="138"/>
        <v/>
      </c>
      <c r="W649" s="19" t="str">
        <f t="shared" si="139"/>
        <v/>
      </c>
      <c r="X649" s="17"/>
      <c r="Y649" s="23"/>
      <c r="Z649" s="23"/>
      <c r="AA649" s="26"/>
      <c r="AB649" s="24" t="str">
        <f>IF(B649="","",IF(OR(J649="Owner Funding",J649="Drawings",J649="Transfer",J649="Private"),IF(E649="","OK",IF(COUNTIF('01_Setup'!$B$23:$B$32,E649)=1,"OK","Unknown property")),IF(COUNTIF('01_Setup'!$B$23:$B$32,E649)=1,"OK","Unknown property")))</f>
        <v/>
      </c>
      <c r="AC649" s="24" t="str">
        <f t="shared" si="140"/>
        <v/>
      </c>
      <c r="AD649" s="24" t="str">
        <f t="shared" si="141"/>
        <v/>
      </c>
      <c r="AE649" s="24" t="str">
        <f t="shared" si="142"/>
        <v/>
      </c>
    </row>
    <row r="650" spans="1:31">
      <c r="A650" s="20" t="str">
        <f t="shared" si="130"/>
        <v/>
      </c>
      <c r="B650" s="21"/>
      <c r="C650" s="20" t="str">
        <f>IF(B650="","",IF(AND(B650&gt;='01_Setup'!$B$7,B650&lt;='01_Setup'!$B$8),'01_Setup'!$B$6,"Outside selected year"))</f>
        <v/>
      </c>
      <c r="D650" s="20" t="str">
        <f>IF(B650="","",IF(B650&lt;'01_Setup'!$B$7,"",IF(B650&lt;=DATE('01_Setup'!$B$5,7,5),"Q1",IF(B650&lt;=DATE('01_Setup'!$B$5,10,5),"Q2",IF(B650&lt;=DATE('01_Setup'!$B$5+1,1,5),"Q3",IF(B650&lt;='01_Setup'!$B$8,"Q4",""))))))</f>
        <v/>
      </c>
      <c r="E650" s="22"/>
      <c r="F650" s="25"/>
      <c r="G650" s="25"/>
      <c r="H650" s="22"/>
      <c r="I650" s="22"/>
      <c r="J650" s="22"/>
      <c r="K650" s="22"/>
      <c r="L650" s="22"/>
      <c r="M650" s="17"/>
      <c r="N650" s="18"/>
      <c r="O650" s="19" t="str">
        <f t="shared" si="131"/>
        <v/>
      </c>
      <c r="P650" s="19" t="str">
        <f t="shared" si="132"/>
        <v/>
      </c>
      <c r="Q650" s="19" t="str">
        <f t="shared" si="133"/>
        <v/>
      </c>
      <c r="R650" s="19" t="str">
        <f t="shared" si="134"/>
        <v/>
      </c>
      <c r="S650" s="19" t="str">
        <f t="shared" si="135"/>
        <v/>
      </c>
      <c r="T650" s="19" t="str">
        <f t="shared" si="136"/>
        <v/>
      </c>
      <c r="U650" s="19" t="str">
        <f t="shared" si="137"/>
        <v/>
      </c>
      <c r="V650" s="19" t="str">
        <f t="shared" si="138"/>
        <v/>
      </c>
      <c r="W650" s="19" t="str">
        <f t="shared" si="139"/>
        <v/>
      </c>
      <c r="X650" s="17"/>
      <c r="Y650" s="23"/>
      <c r="Z650" s="23"/>
      <c r="AA650" s="26"/>
      <c r="AB650" s="24" t="str">
        <f>IF(B650="","",IF(OR(J650="Owner Funding",J650="Drawings",J650="Transfer",J650="Private"),IF(E650="","OK",IF(COUNTIF('01_Setup'!$B$23:$B$32,E650)=1,"OK","Unknown property")),IF(COUNTIF('01_Setup'!$B$23:$B$32,E650)=1,"OK","Unknown property")))</f>
        <v/>
      </c>
      <c r="AC650" s="24" t="str">
        <f t="shared" si="140"/>
        <v/>
      </c>
      <c r="AD650" s="24" t="str">
        <f t="shared" si="141"/>
        <v/>
      </c>
      <c r="AE650" s="24" t="str">
        <f t="shared" si="142"/>
        <v/>
      </c>
    </row>
    <row r="651" spans="1:31">
      <c r="A651" s="20" t="str">
        <f t="shared" si="130"/>
        <v/>
      </c>
      <c r="B651" s="21"/>
      <c r="C651" s="20" t="str">
        <f>IF(B651="","",IF(AND(B651&gt;='01_Setup'!$B$7,B651&lt;='01_Setup'!$B$8),'01_Setup'!$B$6,"Outside selected year"))</f>
        <v/>
      </c>
      <c r="D651" s="20" t="str">
        <f>IF(B651="","",IF(B651&lt;'01_Setup'!$B$7,"",IF(B651&lt;=DATE('01_Setup'!$B$5,7,5),"Q1",IF(B651&lt;=DATE('01_Setup'!$B$5,10,5),"Q2",IF(B651&lt;=DATE('01_Setup'!$B$5+1,1,5),"Q3",IF(B651&lt;='01_Setup'!$B$8,"Q4",""))))))</f>
        <v/>
      </c>
      <c r="E651" s="22"/>
      <c r="F651" s="25"/>
      <c r="G651" s="25"/>
      <c r="H651" s="22"/>
      <c r="I651" s="22"/>
      <c r="J651" s="22"/>
      <c r="K651" s="22"/>
      <c r="L651" s="22"/>
      <c r="M651" s="17"/>
      <c r="N651" s="18"/>
      <c r="O651" s="19" t="str">
        <f t="shared" si="131"/>
        <v/>
      </c>
      <c r="P651" s="19" t="str">
        <f t="shared" si="132"/>
        <v/>
      </c>
      <c r="Q651" s="19" t="str">
        <f t="shared" si="133"/>
        <v/>
      </c>
      <c r="R651" s="19" t="str">
        <f t="shared" si="134"/>
        <v/>
      </c>
      <c r="S651" s="19" t="str">
        <f t="shared" si="135"/>
        <v/>
      </c>
      <c r="T651" s="19" t="str">
        <f t="shared" si="136"/>
        <v/>
      </c>
      <c r="U651" s="19" t="str">
        <f t="shared" si="137"/>
        <v/>
      </c>
      <c r="V651" s="19" t="str">
        <f t="shared" si="138"/>
        <v/>
      </c>
      <c r="W651" s="19" t="str">
        <f t="shared" si="139"/>
        <v/>
      </c>
      <c r="X651" s="17"/>
      <c r="Y651" s="23"/>
      <c r="Z651" s="23"/>
      <c r="AA651" s="26"/>
      <c r="AB651" s="24" t="str">
        <f>IF(B651="","",IF(OR(J651="Owner Funding",J651="Drawings",J651="Transfer",J651="Private"),IF(E651="","OK",IF(COUNTIF('01_Setup'!$B$23:$B$32,E651)=1,"OK","Unknown property")),IF(COUNTIF('01_Setup'!$B$23:$B$32,E651)=1,"OK","Unknown property")))</f>
        <v/>
      </c>
      <c r="AC651" s="24" t="str">
        <f t="shared" si="140"/>
        <v/>
      </c>
      <c r="AD651" s="24" t="str">
        <f t="shared" si="141"/>
        <v/>
      </c>
      <c r="AE651" s="24" t="str">
        <f t="shared" si="142"/>
        <v/>
      </c>
    </row>
    <row r="652" spans="1:31">
      <c r="A652" s="20" t="str">
        <f t="shared" si="130"/>
        <v/>
      </c>
      <c r="B652" s="21"/>
      <c r="C652" s="20" t="str">
        <f>IF(B652="","",IF(AND(B652&gt;='01_Setup'!$B$7,B652&lt;='01_Setup'!$B$8),'01_Setup'!$B$6,"Outside selected year"))</f>
        <v/>
      </c>
      <c r="D652" s="20" t="str">
        <f>IF(B652="","",IF(B652&lt;'01_Setup'!$B$7,"",IF(B652&lt;=DATE('01_Setup'!$B$5,7,5),"Q1",IF(B652&lt;=DATE('01_Setup'!$B$5,10,5),"Q2",IF(B652&lt;=DATE('01_Setup'!$B$5+1,1,5),"Q3",IF(B652&lt;='01_Setup'!$B$8,"Q4",""))))))</f>
        <v/>
      </c>
      <c r="E652" s="22"/>
      <c r="F652" s="25"/>
      <c r="G652" s="25"/>
      <c r="H652" s="22"/>
      <c r="I652" s="22"/>
      <c r="J652" s="22"/>
      <c r="K652" s="22"/>
      <c r="L652" s="22"/>
      <c r="M652" s="17"/>
      <c r="N652" s="18"/>
      <c r="O652" s="19" t="str">
        <f t="shared" si="131"/>
        <v/>
      </c>
      <c r="P652" s="19" t="str">
        <f t="shared" si="132"/>
        <v/>
      </c>
      <c r="Q652" s="19" t="str">
        <f t="shared" si="133"/>
        <v/>
      </c>
      <c r="R652" s="19" t="str">
        <f t="shared" si="134"/>
        <v/>
      </c>
      <c r="S652" s="19" t="str">
        <f t="shared" si="135"/>
        <v/>
      </c>
      <c r="T652" s="19" t="str">
        <f t="shared" si="136"/>
        <v/>
      </c>
      <c r="U652" s="19" t="str">
        <f t="shared" si="137"/>
        <v/>
      </c>
      <c r="V652" s="19" t="str">
        <f t="shared" si="138"/>
        <v/>
      </c>
      <c r="W652" s="19" t="str">
        <f t="shared" si="139"/>
        <v/>
      </c>
      <c r="X652" s="17"/>
      <c r="Y652" s="23"/>
      <c r="Z652" s="23"/>
      <c r="AA652" s="26"/>
      <c r="AB652" s="24" t="str">
        <f>IF(B652="","",IF(OR(J652="Owner Funding",J652="Drawings",J652="Transfer",J652="Private"),IF(E652="","OK",IF(COUNTIF('01_Setup'!$B$23:$B$32,E652)=1,"OK","Unknown property")),IF(COUNTIF('01_Setup'!$B$23:$B$32,E652)=1,"OK","Unknown property")))</f>
        <v/>
      </c>
      <c r="AC652" s="24" t="str">
        <f t="shared" si="140"/>
        <v/>
      </c>
      <c r="AD652" s="24" t="str">
        <f t="shared" si="141"/>
        <v/>
      </c>
      <c r="AE652" s="24" t="str">
        <f t="shared" si="142"/>
        <v/>
      </c>
    </row>
    <row r="653" spans="1:31">
      <c r="A653" s="20" t="str">
        <f t="shared" si="130"/>
        <v/>
      </c>
      <c r="B653" s="21"/>
      <c r="C653" s="20" t="str">
        <f>IF(B653="","",IF(AND(B653&gt;='01_Setup'!$B$7,B653&lt;='01_Setup'!$B$8),'01_Setup'!$B$6,"Outside selected year"))</f>
        <v/>
      </c>
      <c r="D653" s="20" t="str">
        <f>IF(B653="","",IF(B653&lt;'01_Setup'!$B$7,"",IF(B653&lt;=DATE('01_Setup'!$B$5,7,5),"Q1",IF(B653&lt;=DATE('01_Setup'!$B$5,10,5),"Q2",IF(B653&lt;=DATE('01_Setup'!$B$5+1,1,5),"Q3",IF(B653&lt;='01_Setup'!$B$8,"Q4",""))))))</f>
        <v/>
      </c>
      <c r="E653" s="22"/>
      <c r="F653" s="25"/>
      <c r="G653" s="25"/>
      <c r="H653" s="22"/>
      <c r="I653" s="22"/>
      <c r="J653" s="22"/>
      <c r="K653" s="22"/>
      <c r="L653" s="22"/>
      <c r="M653" s="17"/>
      <c r="N653" s="18"/>
      <c r="O653" s="19" t="str">
        <f t="shared" si="131"/>
        <v/>
      </c>
      <c r="P653" s="19" t="str">
        <f t="shared" si="132"/>
        <v/>
      </c>
      <c r="Q653" s="19" t="str">
        <f t="shared" si="133"/>
        <v/>
      </c>
      <c r="R653" s="19" t="str">
        <f t="shared" si="134"/>
        <v/>
      </c>
      <c r="S653" s="19" t="str">
        <f t="shared" si="135"/>
        <v/>
      </c>
      <c r="T653" s="19" t="str">
        <f t="shared" si="136"/>
        <v/>
      </c>
      <c r="U653" s="19" t="str">
        <f t="shared" si="137"/>
        <v/>
      </c>
      <c r="V653" s="19" t="str">
        <f t="shared" si="138"/>
        <v/>
      </c>
      <c r="W653" s="19" t="str">
        <f t="shared" si="139"/>
        <v/>
      </c>
      <c r="X653" s="17"/>
      <c r="Y653" s="23"/>
      <c r="Z653" s="23"/>
      <c r="AA653" s="26"/>
      <c r="AB653" s="24" t="str">
        <f>IF(B653="","",IF(OR(J653="Owner Funding",J653="Drawings",J653="Transfer",J653="Private"),IF(E653="","OK",IF(COUNTIF('01_Setup'!$B$23:$B$32,E653)=1,"OK","Unknown property")),IF(COUNTIF('01_Setup'!$B$23:$B$32,E653)=1,"OK","Unknown property")))</f>
        <v/>
      </c>
      <c r="AC653" s="24" t="str">
        <f t="shared" si="140"/>
        <v/>
      </c>
      <c r="AD653" s="24" t="str">
        <f t="shared" si="141"/>
        <v/>
      </c>
      <c r="AE653" s="24" t="str">
        <f t="shared" si="142"/>
        <v/>
      </c>
    </row>
    <row r="654" spans="1:31">
      <c r="A654" s="20" t="str">
        <f t="shared" si="130"/>
        <v/>
      </c>
      <c r="B654" s="21"/>
      <c r="C654" s="20" t="str">
        <f>IF(B654="","",IF(AND(B654&gt;='01_Setup'!$B$7,B654&lt;='01_Setup'!$B$8),'01_Setup'!$B$6,"Outside selected year"))</f>
        <v/>
      </c>
      <c r="D654" s="20" t="str">
        <f>IF(B654="","",IF(B654&lt;'01_Setup'!$B$7,"",IF(B654&lt;=DATE('01_Setup'!$B$5,7,5),"Q1",IF(B654&lt;=DATE('01_Setup'!$B$5,10,5),"Q2",IF(B654&lt;=DATE('01_Setup'!$B$5+1,1,5),"Q3",IF(B654&lt;='01_Setup'!$B$8,"Q4",""))))))</f>
        <v/>
      </c>
      <c r="E654" s="22"/>
      <c r="F654" s="25"/>
      <c r="G654" s="25"/>
      <c r="H654" s="22"/>
      <c r="I654" s="22"/>
      <c r="J654" s="22"/>
      <c r="K654" s="22"/>
      <c r="L654" s="22"/>
      <c r="M654" s="17"/>
      <c r="N654" s="18"/>
      <c r="O654" s="19" t="str">
        <f t="shared" si="131"/>
        <v/>
      </c>
      <c r="P654" s="19" t="str">
        <f t="shared" si="132"/>
        <v/>
      </c>
      <c r="Q654" s="19" t="str">
        <f t="shared" si="133"/>
        <v/>
      </c>
      <c r="R654" s="19" t="str">
        <f t="shared" si="134"/>
        <v/>
      </c>
      <c r="S654" s="19" t="str">
        <f t="shared" si="135"/>
        <v/>
      </c>
      <c r="T654" s="19" t="str">
        <f t="shared" si="136"/>
        <v/>
      </c>
      <c r="U654" s="19" t="str">
        <f t="shared" si="137"/>
        <v/>
      </c>
      <c r="V654" s="19" t="str">
        <f t="shared" si="138"/>
        <v/>
      </c>
      <c r="W654" s="19" t="str">
        <f t="shared" si="139"/>
        <v/>
      </c>
      <c r="X654" s="17"/>
      <c r="Y654" s="23"/>
      <c r="Z654" s="23"/>
      <c r="AA654" s="26"/>
      <c r="AB654" s="24" t="str">
        <f>IF(B654="","",IF(OR(J654="Owner Funding",J654="Drawings",J654="Transfer",J654="Private"),IF(E654="","OK",IF(COUNTIF('01_Setup'!$B$23:$B$32,E654)=1,"OK","Unknown property")),IF(COUNTIF('01_Setup'!$B$23:$B$32,E654)=1,"OK","Unknown property")))</f>
        <v/>
      </c>
      <c r="AC654" s="24" t="str">
        <f t="shared" si="140"/>
        <v/>
      </c>
      <c r="AD654" s="24" t="str">
        <f t="shared" si="141"/>
        <v/>
      </c>
      <c r="AE654" s="24" t="str">
        <f t="shared" si="142"/>
        <v/>
      </c>
    </row>
    <row r="655" spans="1:31">
      <c r="A655" s="20" t="str">
        <f t="shared" si="130"/>
        <v/>
      </c>
      <c r="B655" s="21"/>
      <c r="C655" s="20" t="str">
        <f>IF(B655="","",IF(AND(B655&gt;='01_Setup'!$B$7,B655&lt;='01_Setup'!$B$8),'01_Setup'!$B$6,"Outside selected year"))</f>
        <v/>
      </c>
      <c r="D655" s="20" t="str">
        <f>IF(B655="","",IF(B655&lt;'01_Setup'!$B$7,"",IF(B655&lt;=DATE('01_Setup'!$B$5,7,5),"Q1",IF(B655&lt;=DATE('01_Setup'!$B$5,10,5),"Q2",IF(B655&lt;=DATE('01_Setup'!$B$5+1,1,5),"Q3",IF(B655&lt;='01_Setup'!$B$8,"Q4",""))))))</f>
        <v/>
      </c>
      <c r="E655" s="22"/>
      <c r="F655" s="25"/>
      <c r="G655" s="25"/>
      <c r="H655" s="22"/>
      <c r="I655" s="22"/>
      <c r="J655" s="22"/>
      <c r="K655" s="22"/>
      <c r="L655" s="22"/>
      <c r="M655" s="17"/>
      <c r="N655" s="18"/>
      <c r="O655" s="19" t="str">
        <f t="shared" si="131"/>
        <v/>
      </c>
      <c r="P655" s="19" t="str">
        <f t="shared" si="132"/>
        <v/>
      </c>
      <c r="Q655" s="19" t="str">
        <f t="shared" si="133"/>
        <v/>
      </c>
      <c r="R655" s="19" t="str">
        <f t="shared" si="134"/>
        <v/>
      </c>
      <c r="S655" s="19" t="str">
        <f t="shared" si="135"/>
        <v/>
      </c>
      <c r="T655" s="19" t="str">
        <f t="shared" si="136"/>
        <v/>
      </c>
      <c r="U655" s="19" t="str">
        <f t="shared" si="137"/>
        <v/>
      </c>
      <c r="V655" s="19" t="str">
        <f t="shared" si="138"/>
        <v/>
      </c>
      <c r="W655" s="19" t="str">
        <f t="shared" si="139"/>
        <v/>
      </c>
      <c r="X655" s="17"/>
      <c r="Y655" s="23"/>
      <c r="Z655" s="23"/>
      <c r="AA655" s="26"/>
      <c r="AB655" s="24" t="str">
        <f>IF(B655="","",IF(OR(J655="Owner Funding",J655="Drawings",J655="Transfer",J655="Private"),IF(E655="","OK",IF(COUNTIF('01_Setup'!$B$23:$B$32,E655)=1,"OK","Unknown property")),IF(COUNTIF('01_Setup'!$B$23:$B$32,E655)=1,"OK","Unknown property")))</f>
        <v/>
      </c>
      <c r="AC655" s="24" t="str">
        <f t="shared" si="140"/>
        <v/>
      </c>
      <c r="AD655" s="24" t="str">
        <f t="shared" si="141"/>
        <v/>
      </c>
      <c r="AE655" s="24" t="str">
        <f t="shared" si="142"/>
        <v/>
      </c>
    </row>
    <row r="656" spans="1:31">
      <c r="A656" s="20" t="str">
        <f t="shared" si="130"/>
        <v/>
      </c>
      <c r="B656" s="21"/>
      <c r="C656" s="20" t="str">
        <f>IF(B656="","",IF(AND(B656&gt;='01_Setup'!$B$7,B656&lt;='01_Setup'!$B$8),'01_Setup'!$B$6,"Outside selected year"))</f>
        <v/>
      </c>
      <c r="D656" s="20" t="str">
        <f>IF(B656="","",IF(B656&lt;'01_Setup'!$B$7,"",IF(B656&lt;=DATE('01_Setup'!$B$5,7,5),"Q1",IF(B656&lt;=DATE('01_Setup'!$B$5,10,5),"Q2",IF(B656&lt;=DATE('01_Setup'!$B$5+1,1,5),"Q3",IF(B656&lt;='01_Setup'!$B$8,"Q4",""))))))</f>
        <v/>
      </c>
      <c r="E656" s="22"/>
      <c r="F656" s="25"/>
      <c r="G656" s="25"/>
      <c r="H656" s="22"/>
      <c r="I656" s="22"/>
      <c r="J656" s="22"/>
      <c r="K656" s="22"/>
      <c r="L656" s="22"/>
      <c r="M656" s="17"/>
      <c r="N656" s="18"/>
      <c r="O656" s="19" t="str">
        <f t="shared" si="131"/>
        <v/>
      </c>
      <c r="P656" s="19" t="str">
        <f t="shared" si="132"/>
        <v/>
      </c>
      <c r="Q656" s="19" t="str">
        <f t="shared" si="133"/>
        <v/>
      </c>
      <c r="R656" s="19" t="str">
        <f t="shared" si="134"/>
        <v/>
      </c>
      <c r="S656" s="19" t="str">
        <f t="shared" si="135"/>
        <v/>
      </c>
      <c r="T656" s="19" t="str">
        <f t="shared" si="136"/>
        <v/>
      </c>
      <c r="U656" s="19" t="str">
        <f t="shared" si="137"/>
        <v/>
      </c>
      <c r="V656" s="19" t="str">
        <f t="shared" si="138"/>
        <v/>
      </c>
      <c r="W656" s="19" t="str">
        <f t="shared" si="139"/>
        <v/>
      </c>
      <c r="X656" s="17"/>
      <c r="Y656" s="23"/>
      <c r="Z656" s="23"/>
      <c r="AA656" s="26"/>
      <c r="AB656" s="24" t="str">
        <f>IF(B656="","",IF(OR(J656="Owner Funding",J656="Drawings",J656="Transfer",J656="Private"),IF(E656="","OK",IF(COUNTIF('01_Setup'!$B$23:$B$32,E656)=1,"OK","Unknown property")),IF(COUNTIF('01_Setup'!$B$23:$B$32,E656)=1,"OK","Unknown property")))</f>
        <v/>
      </c>
      <c r="AC656" s="24" t="str">
        <f t="shared" si="140"/>
        <v/>
      </c>
      <c r="AD656" s="24" t="str">
        <f t="shared" si="141"/>
        <v/>
      </c>
      <c r="AE656" s="24" t="str">
        <f t="shared" si="142"/>
        <v/>
      </c>
    </row>
    <row r="657" spans="1:31">
      <c r="A657" s="20" t="str">
        <f t="shared" si="130"/>
        <v/>
      </c>
      <c r="B657" s="21"/>
      <c r="C657" s="20" t="str">
        <f>IF(B657="","",IF(AND(B657&gt;='01_Setup'!$B$7,B657&lt;='01_Setup'!$B$8),'01_Setup'!$B$6,"Outside selected year"))</f>
        <v/>
      </c>
      <c r="D657" s="20" t="str">
        <f>IF(B657="","",IF(B657&lt;'01_Setup'!$B$7,"",IF(B657&lt;=DATE('01_Setup'!$B$5,7,5),"Q1",IF(B657&lt;=DATE('01_Setup'!$B$5,10,5),"Q2",IF(B657&lt;=DATE('01_Setup'!$B$5+1,1,5),"Q3",IF(B657&lt;='01_Setup'!$B$8,"Q4",""))))))</f>
        <v/>
      </c>
      <c r="E657" s="22"/>
      <c r="F657" s="25"/>
      <c r="G657" s="25"/>
      <c r="H657" s="22"/>
      <c r="I657" s="22"/>
      <c r="J657" s="22"/>
      <c r="K657" s="22"/>
      <c r="L657" s="22"/>
      <c r="M657" s="17"/>
      <c r="N657" s="18"/>
      <c r="O657" s="19" t="str">
        <f t="shared" si="131"/>
        <v/>
      </c>
      <c r="P657" s="19" t="str">
        <f t="shared" si="132"/>
        <v/>
      </c>
      <c r="Q657" s="19" t="str">
        <f t="shared" si="133"/>
        <v/>
      </c>
      <c r="R657" s="19" t="str">
        <f t="shared" si="134"/>
        <v/>
      </c>
      <c r="S657" s="19" t="str">
        <f t="shared" si="135"/>
        <v/>
      </c>
      <c r="T657" s="19" t="str">
        <f t="shared" si="136"/>
        <v/>
      </c>
      <c r="U657" s="19" t="str">
        <f t="shared" si="137"/>
        <v/>
      </c>
      <c r="V657" s="19" t="str">
        <f t="shared" si="138"/>
        <v/>
      </c>
      <c r="W657" s="19" t="str">
        <f t="shared" si="139"/>
        <v/>
      </c>
      <c r="X657" s="17"/>
      <c r="Y657" s="23"/>
      <c r="Z657" s="23"/>
      <c r="AA657" s="26"/>
      <c r="AB657" s="24" t="str">
        <f>IF(B657="","",IF(OR(J657="Owner Funding",J657="Drawings",J657="Transfer",J657="Private"),IF(E657="","OK",IF(COUNTIF('01_Setup'!$B$23:$B$32,E657)=1,"OK","Unknown property")),IF(COUNTIF('01_Setup'!$B$23:$B$32,E657)=1,"OK","Unknown property")))</f>
        <v/>
      </c>
      <c r="AC657" s="24" t="str">
        <f t="shared" si="140"/>
        <v/>
      </c>
      <c r="AD657" s="24" t="str">
        <f t="shared" si="141"/>
        <v/>
      </c>
      <c r="AE657" s="24" t="str">
        <f t="shared" si="142"/>
        <v/>
      </c>
    </row>
    <row r="658" spans="1:31">
      <c r="A658" s="20" t="str">
        <f t="shared" si="130"/>
        <v/>
      </c>
      <c r="B658" s="21"/>
      <c r="C658" s="20" t="str">
        <f>IF(B658="","",IF(AND(B658&gt;='01_Setup'!$B$7,B658&lt;='01_Setup'!$B$8),'01_Setup'!$B$6,"Outside selected year"))</f>
        <v/>
      </c>
      <c r="D658" s="20" t="str">
        <f>IF(B658="","",IF(B658&lt;'01_Setup'!$B$7,"",IF(B658&lt;=DATE('01_Setup'!$B$5,7,5),"Q1",IF(B658&lt;=DATE('01_Setup'!$B$5,10,5),"Q2",IF(B658&lt;=DATE('01_Setup'!$B$5+1,1,5),"Q3",IF(B658&lt;='01_Setup'!$B$8,"Q4",""))))))</f>
        <v/>
      </c>
      <c r="E658" s="22"/>
      <c r="F658" s="25"/>
      <c r="G658" s="25"/>
      <c r="H658" s="22"/>
      <c r="I658" s="22"/>
      <c r="J658" s="22"/>
      <c r="K658" s="22"/>
      <c r="L658" s="22"/>
      <c r="M658" s="17"/>
      <c r="N658" s="18"/>
      <c r="O658" s="19" t="str">
        <f t="shared" si="131"/>
        <v/>
      </c>
      <c r="P658" s="19" t="str">
        <f t="shared" si="132"/>
        <v/>
      </c>
      <c r="Q658" s="19" t="str">
        <f t="shared" si="133"/>
        <v/>
      </c>
      <c r="R658" s="19" t="str">
        <f t="shared" si="134"/>
        <v/>
      </c>
      <c r="S658" s="19" t="str">
        <f t="shared" si="135"/>
        <v/>
      </c>
      <c r="T658" s="19" t="str">
        <f t="shared" si="136"/>
        <v/>
      </c>
      <c r="U658" s="19" t="str">
        <f t="shared" si="137"/>
        <v/>
      </c>
      <c r="V658" s="19" t="str">
        <f t="shared" si="138"/>
        <v/>
      </c>
      <c r="W658" s="19" t="str">
        <f t="shared" si="139"/>
        <v/>
      </c>
      <c r="X658" s="17"/>
      <c r="Y658" s="23"/>
      <c r="Z658" s="23"/>
      <c r="AA658" s="26"/>
      <c r="AB658" s="24" t="str">
        <f>IF(B658="","",IF(OR(J658="Owner Funding",J658="Drawings",J658="Transfer",J658="Private"),IF(E658="","OK",IF(COUNTIF('01_Setup'!$B$23:$B$32,E658)=1,"OK","Unknown property")),IF(COUNTIF('01_Setup'!$B$23:$B$32,E658)=1,"OK","Unknown property")))</f>
        <v/>
      </c>
      <c r="AC658" s="24" t="str">
        <f t="shared" si="140"/>
        <v/>
      </c>
      <c r="AD658" s="24" t="str">
        <f t="shared" si="141"/>
        <v/>
      </c>
      <c r="AE658" s="24" t="str">
        <f t="shared" si="142"/>
        <v/>
      </c>
    </row>
    <row r="659" spans="1:31">
      <c r="A659" s="20" t="str">
        <f t="shared" si="130"/>
        <v/>
      </c>
      <c r="B659" s="21"/>
      <c r="C659" s="20" t="str">
        <f>IF(B659="","",IF(AND(B659&gt;='01_Setup'!$B$7,B659&lt;='01_Setup'!$B$8),'01_Setup'!$B$6,"Outside selected year"))</f>
        <v/>
      </c>
      <c r="D659" s="20" t="str">
        <f>IF(B659="","",IF(B659&lt;'01_Setup'!$B$7,"",IF(B659&lt;=DATE('01_Setup'!$B$5,7,5),"Q1",IF(B659&lt;=DATE('01_Setup'!$B$5,10,5),"Q2",IF(B659&lt;=DATE('01_Setup'!$B$5+1,1,5),"Q3",IF(B659&lt;='01_Setup'!$B$8,"Q4",""))))))</f>
        <v/>
      </c>
      <c r="E659" s="22"/>
      <c r="F659" s="25"/>
      <c r="G659" s="25"/>
      <c r="H659" s="22"/>
      <c r="I659" s="22"/>
      <c r="J659" s="22"/>
      <c r="K659" s="22"/>
      <c r="L659" s="22"/>
      <c r="M659" s="17"/>
      <c r="N659" s="18"/>
      <c r="O659" s="19" t="str">
        <f t="shared" si="131"/>
        <v/>
      </c>
      <c r="P659" s="19" t="str">
        <f t="shared" si="132"/>
        <v/>
      </c>
      <c r="Q659" s="19" t="str">
        <f t="shared" si="133"/>
        <v/>
      </c>
      <c r="R659" s="19" t="str">
        <f t="shared" si="134"/>
        <v/>
      </c>
      <c r="S659" s="19" t="str">
        <f t="shared" si="135"/>
        <v/>
      </c>
      <c r="T659" s="19" t="str">
        <f t="shared" si="136"/>
        <v/>
      </c>
      <c r="U659" s="19" t="str">
        <f t="shared" si="137"/>
        <v/>
      </c>
      <c r="V659" s="19" t="str">
        <f t="shared" si="138"/>
        <v/>
      </c>
      <c r="W659" s="19" t="str">
        <f t="shared" si="139"/>
        <v/>
      </c>
      <c r="X659" s="17"/>
      <c r="Y659" s="23"/>
      <c r="Z659" s="23"/>
      <c r="AA659" s="26"/>
      <c r="AB659" s="24" t="str">
        <f>IF(B659="","",IF(OR(J659="Owner Funding",J659="Drawings",J659="Transfer",J659="Private"),IF(E659="","OK",IF(COUNTIF('01_Setup'!$B$23:$B$32,E659)=1,"OK","Unknown property")),IF(COUNTIF('01_Setup'!$B$23:$B$32,E659)=1,"OK","Unknown property")))</f>
        <v/>
      </c>
      <c r="AC659" s="24" t="str">
        <f t="shared" si="140"/>
        <v/>
      </c>
      <c r="AD659" s="24" t="str">
        <f t="shared" si="141"/>
        <v/>
      </c>
      <c r="AE659" s="24" t="str">
        <f t="shared" si="142"/>
        <v/>
      </c>
    </row>
    <row r="660" spans="1:31">
      <c r="A660" s="20" t="str">
        <f t="shared" si="130"/>
        <v/>
      </c>
      <c r="B660" s="21"/>
      <c r="C660" s="20" t="str">
        <f>IF(B660="","",IF(AND(B660&gt;='01_Setup'!$B$7,B660&lt;='01_Setup'!$B$8),'01_Setup'!$B$6,"Outside selected year"))</f>
        <v/>
      </c>
      <c r="D660" s="20" t="str">
        <f>IF(B660="","",IF(B660&lt;'01_Setup'!$B$7,"",IF(B660&lt;=DATE('01_Setup'!$B$5,7,5),"Q1",IF(B660&lt;=DATE('01_Setup'!$B$5,10,5),"Q2",IF(B660&lt;=DATE('01_Setup'!$B$5+1,1,5),"Q3",IF(B660&lt;='01_Setup'!$B$8,"Q4",""))))))</f>
        <v/>
      </c>
      <c r="E660" s="22"/>
      <c r="F660" s="25"/>
      <c r="G660" s="25"/>
      <c r="H660" s="22"/>
      <c r="I660" s="22"/>
      <c r="J660" s="22"/>
      <c r="K660" s="22"/>
      <c r="L660" s="22"/>
      <c r="M660" s="17"/>
      <c r="N660" s="18"/>
      <c r="O660" s="19" t="str">
        <f t="shared" si="131"/>
        <v/>
      </c>
      <c r="P660" s="19" t="str">
        <f t="shared" si="132"/>
        <v/>
      </c>
      <c r="Q660" s="19" t="str">
        <f t="shared" si="133"/>
        <v/>
      </c>
      <c r="R660" s="19" t="str">
        <f t="shared" si="134"/>
        <v/>
      </c>
      <c r="S660" s="19" t="str">
        <f t="shared" si="135"/>
        <v/>
      </c>
      <c r="T660" s="19" t="str">
        <f t="shared" si="136"/>
        <v/>
      </c>
      <c r="U660" s="19" t="str">
        <f t="shared" si="137"/>
        <v/>
      </c>
      <c r="V660" s="19" t="str">
        <f t="shared" si="138"/>
        <v/>
      </c>
      <c r="W660" s="19" t="str">
        <f t="shared" si="139"/>
        <v/>
      </c>
      <c r="X660" s="17"/>
      <c r="Y660" s="23"/>
      <c r="Z660" s="23"/>
      <c r="AA660" s="26"/>
      <c r="AB660" s="24" t="str">
        <f>IF(B660="","",IF(OR(J660="Owner Funding",J660="Drawings",J660="Transfer",J660="Private"),IF(E660="","OK",IF(COUNTIF('01_Setup'!$B$23:$B$32,E660)=1,"OK","Unknown property")),IF(COUNTIF('01_Setup'!$B$23:$B$32,E660)=1,"OK","Unknown property")))</f>
        <v/>
      </c>
      <c r="AC660" s="24" t="str">
        <f t="shared" si="140"/>
        <v/>
      </c>
      <c r="AD660" s="24" t="str">
        <f t="shared" si="141"/>
        <v/>
      </c>
      <c r="AE660" s="24" t="str">
        <f t="shared" si="142"/>
        <v/>
      </c>
    </row>
    <row r="661" spans="1:31">
      <c r="A661" s="20" t="str">
        <f t="shared" si="130"/>
        <v/>
      </c>
      <c r="B661" s="21"/>
      <c r="C661" s="20" t="str">
        <f>IF(B661="","",IF(AND(B661&gt;='01_Setup'!$B$7,B661&lt;='01_Setup'!$B$8),'01_Setup'!$B$6,"Outside selected year"))</f>
        <v/>
      </c>
      <c r="D661" s="20" t="str">
        <f>IF(B661="","",IF(B661&lt;'01_Setup'!$B$7,"",IF(B661&lt;=DATE('01_Setup'!$B$5,7,5),"Q1",IF(B661&lt;=DATE('01_Setup'!$B$5,10,5),"Q2",IF(B661&lt;=DATE('01_Setup'!$B$5+1,1,5),"Q3",IF(B661&lt;='01_Setup'!$B$8,"Q4",""))))))</f>
        <v/>
      </c>
      <c r="E661" s="22"/>
      <c r="F661" s="25"/>
      <c r="G661" s="25"/>
      <c r="H661" s="22"/>
      <c r="I661" s="22"/>
      <c r="J661" s="22"/>
      <c r="K661" s="22"/>
      <c r="L661" s="22"/>
      <c r="M661" s="17"/>
      <c r="N661" s="18"/>
      <c r="O661" s="19" t="str">
        <f t="shared" si="131"/>
        <v/>
      </c>
      <c r="P661" s="19" t="str">
        <f t="shared" si="132"/>
        <v/>
      </c>
      <c r="Q661" s="19" t="str">
        <f t="shared" si="133"/>
        <v/>
      </c>
      <c r="R661" s="19" t="str">
        <f t="shared" si="134"/>
        <v/>
      </c>
      <c r="S661" s="19" t="str">
        <f t="shared" si="135"/>
        <v/>
      </c>
      <c r="T661" s="19" t="str">
        <f t="shared" si="136"/>
        <v/>
      </c>
      <c r="U661" s="19" t="str">
        <f t="shared" si="137"/>
        <v/>
      </c>
      <c r="V661" s="19" t="str">
        <f t="shared" si="138"/>
        <v/>
      </c>
      <c r="W661" s="19" t="str">
        <f t="shared" si="139"/>
        <v/>
      </c>
      <c r="X661" s="17"/>
      <c r="Y661" s="23"/>
      <c r="Z661" s="23"/>
      <c r="AA661" s="26"/>
      <c r="AB661" s="24" t="str">
        <f>IF(B661="","",IF(OR(J661="Owner Funding",J661="Drawings",J661="Transfer",J661="Private"),IF(E661="","OK",IF(COUNTIF('01_Setup'!$B$23:$B$32,E661)=1,"OK","Unknown property")),IF(COUNTIF('01_Setup'!$B$23:$B$32,E661)=1,"OK","Unknown property")))</f>
        <v/>
      </c>
      <c r="AC661" s="24" t="str">
        <f t="shared" si="140"/>
        <v/>
      </c>
      <c r="AD661" s="24" t="str">
        <f t="shared" si="141"/>
        <v/>
      </c>
      <c r="AE661" s="24" t="str">
        <f t="shared" si="142"/>
        <v/>
      </c>
    </row>
    <row r="662" spans="1:31">
      <c r="A662" s="20" t="str">
        <f t="shared" si="130"/>
        <v/>
      </c>
      <c r="B662" s="21"/>
      <c r="C662" s="20" t="str">
        <f>IF(B662="","",IF(AND(B662&gt;='01_Setup'!$B$7,B662&lt;='01_Setup'!$B$8),'01_Setup'!$B$6,"Outside selected year"))</f>
        <v/>
      </c>
      <c r="D662" s="20" t="str">
        <f>IF(B662="","",IF(B662&lt;'01_Setup'!$B$7,"",IF(B662&lt;=DATE('01_Setup'!$B$5,7,5),"Q1",IF(B662&lt;=DATE('01_Setup'!$B$5,10,5),"Q2",IF(B662&lt;=DATE('01_Setup'!$B$5+1,1,5),"Q3",IF(B662&lt;='01_Setup'!$B$8,"Q4",""))))))</f>
        <v/>
      </c>
      <c r="E662" s="22"/>
      <c r="F662" s="25"/>
      <c r="G662" s="25"/>
      <c r="H662" s="22"/>
      <c r="I662" s="22"/>
      <c r="J662" s="22"/>
      <c r="K662" s="22"/>
      <c r="L662" s="22"/>
      <c r="M662" s="17"/>
      <c r="N662" s="18"/>
      <c r="O662" s="19" t="str">
        <f t="shared" si="131"/>
        <v/>
      </c>
      <c r="P662" s="19" t="str">
        <f t="shared" si="132"/>
        <v/>
      </c>
      <c r="Q662" s="19" t="str">
        <f t="shared" si="133"/>
        <v/>
      </c>
      <c r="R662" s="19" t="str">
        <f t="shared" si="134"/>
        <v/>
      </c>
      <c r="S662" s="19" t="str">
        <f t="shared" si="135"/>
        <v/>
      </c>
      <c r="T662" s="19" t="str">
        <f t="shared" si="136"/>
        <v/>
      </c>
      <c r="U662" s="19" t="str">
        <f t="shared" si="137"/>
        <v/>
      </c>
      <c r="V662" s="19" t="str">
        <f t="shared" si="138"/>
        <v/>
      </c>
      <c r="W662" s="19" t="str">
        <f t="shared" si="139"/>
        <v/>
      </c>
      <c r="X662" s="17"/>
      <c r="Y662" s="23"/>
      <c r="Z662" s="23"/>
      <c r="AA662" s="26"/>
      <c r="AB662" s="24" t="str">
        <f>IF(B662="","",IF(OR(J662="Owner Funding",J662="Drawings",J662="Transfer",J662="Private"),IF(E662="","OK",IF(COUNTIF('01_Setup'!$B$23:$B$32,E662)=1,"OK","Unknown property")),IF(COUNTIF('01_Setup'!$B$23:$B$32,E662)=1,"OK","Unknown property")))</f>
        <v/>
      </c>
      <c r="AC662" s="24" t="str">
        <f t="shared" si="140"/>
        <v/>
      </c>
      <c r="AD662" s="24" t="str">
        <f t="shared" si="141"/>
        <v/>
      </c>
      <c r="AE662" s="24" t="str">
        <f t="shared" si="142"/>
        <v/>
      </c>
    </row>
    <row r="663" spans="1:31">
      <c r="A663" s="20" t="str">
        <f t="shared" si="130"/>
        <v/>
      </c>
      <c r="B663" s="21"/>
      <c r="C663" s="20" t="str">
        <f>IF(B663="","",IF(AND(B663&gt;='01_Setup'!$B$7,B663&lt;='01_Setup'!$B$8),'01_Setup'!$B$6,"Outside selected year"))</f>
        <v/>
      </c>
      <c r="D663" s="20" t="str">
        <f>IF(B663="","",IF(B663&lt;'01_Setup'!$B$7,"",IF(B663&lt;=DATE('01_Setup'!$B$5,7,5),"Q1",IF(B663&lt;=DATE('01_Setup'!$B$5,10,5),"Q2",IF(B663&lt;=DATE('01_Setup'!$B$5+1,1,5),"Q3",IF(B663&lt;='01_Setup'!$B$8,"Q4",""))))))</f>
        <v/>
      </c>
      <c r="E663" s="22"/>
      <c r="F663" s="25"/>
      <c r="G663" s="25"/>
      <c r="H663" s="22"/>
      <c r="I663" s="22"/>
      <c r="J663" s="22"/>
      <c r="K663" s="22"/>
      <c r="L663" s="22"/>
      <c r="M663" s="17"/>
      <c r="N663" s="18"/>
      <c r="O663" s="19" t="str">
        <f t="shared" si="131"/>
        <v/>
      </c>
      <c r="P663" s="19" t="str">
        <f t="shared" si="132"/>
        <v/>
      </c>
      <c r="Q663" s="19" t="str">
        <f t="shared" si="133"/>
        <v/>
      </c>
      <c r="R663" s="19" t="str">
        <f t="shared" si="134"/>
        <v/>
      </c>
      <c r="S663" s="19" t="str">
        <f t="shared" si="135"/>
        <v/>
      </c>
      <c r="T663" s="19" t="str">
        <f t="shared" si="136"/>
        <v/>
      </c>
      <c r="U663" s="19" t="str">
        <f t="shared" si="137"/>
        <v/>
      </c>
      <c r="V663" s="19" t="str">
        <f t="shared" si="138"/>
        <v/>
      </c>
      <c r="W663" s="19" t="str">
        <f t="shared" si="139"/>
        <v/>
      </c>
      <c r="X663" s="17"/>
      <c r="Y663" s="23"/>
      <c r="Z663" s="23"/>
      <c r="AA663" s="26"/>
      <c r="AB663" s="24" t="str">
        <f>IF(B663="","",IF(OR(J663="Owner Funding",J663="Drawings",J663="Transfer",J663="Private"),IF(E663="","OK",IF(COUNTIF('01_Setup'!$B$23:$B$32,E663)=1,"OK","Unknown property")),IF(COUNTIF('01_Setup'!$B$23:$B$32,E663)=1,"OK","Unknown property")))</f>
        <v/>
      </c>
      <c r="AC663" s="24" t="str">
        <f t="shared" si="140"/>
        <v/>
      </c>
      <c r="AD663" s="24" t="str">
        <f t="shared" si="141"/>
        <v/>
      </c>
      <c r="AE663" s="24" t="str">
        <f t="shared" si="142"/>
        <v/>
      </c>
    </row>
    <row r="664" spans="1:31">
      <c r="A664" s="20" t="str">
        <f t="shared" si="130"/>
        <v/>
      </c>
      <c r="B664" s="21"/>
      <c r="C664" s="20" t="str">
        <f>IF(B664="","",IF(AND(B664&gt;='01_Setup'!$B$7,B664&lt;='01_Setup'!$B$8),'01_Setup'!$B$6,"Outside selected year"))</f>
        <v/>
      </c>
      <c r="D664" s="20" t="str">
        <f>IF(B664="","",IF(B664&lt;'01_Setup'!$B$7,"",IF(B664&lt;=DATE('01_Setup'!$B$5,7,5),"Q1",IF(B664&lt;=DATE('01_Setup'!$B$5,10,5),"Q2",IF(B664&lt;=DATE('01_Setup'!$B$5+1,1,5),"Q3",IF(B664&lt;='01_Setup'!$B$8,"Q4",""))))))</f>
        <v/>
      </c>
      <c r="E664" s="22"/>
      <c r="F664" s="25"/>
      <c r="G664" s="25"/>
      <c r="H664" s="22"/>
      <c r="I664" s="22"/>
      <c r="J664" s="22"/>
      <c r="K664" s="22"/>
      <c r="L664" s="22"/>
      <c r="M664" s="17"/>
      <c r="N664" s="18"/>
      <c r="O664" s="19" t="str">
        <f t="shared" si="131"/>
        <v/>
      </c>
      <c r="P664" s="19" t="str">
        <f t="shared" si="132"/>
        <v/>
      </c>
      <c r="Q664" s="19" t="str">
        <f t="shared" si="133"/>
        <v/>
      </c>
      <c r="R664" s="19" t="str">
        <f t="shared" si="134"/>
        <v/>
      </c>
      <c r="S664" s="19" t="str">
        <f t="shared" si="135"/>
        <v/>
      </c>
      <c r="T664" s="19" t="str">
        <f t="shared" si="136"/>
        <v/>
      </c>
      <c r="U664" s="19" t="str">
        <f t="shared" si="137"/>
        <v/>
      </c>
      <c r="V664" s="19" t="str">
        <f t="shared" si="138"/>
        <v/>
      </c>
      <c r="W664" s="19" t="str">
        <f t="shared" si="139"/>
        <v/>
      </c>
      <c r="X664" s="17"/>
      <c r="Y664" s="23"/>
      <c r="Z664" s="23"/>
      <c r="AA664" s="26"/>
      <c r="AB664" s="24" t="str">
        <f>IF(B664="","",IF(OR(J664="Owner Funding",J664="Drawings",J664="Transfer",J664="Private"),IF(E664="","OK",IF(COUNTIF('01_Setup'!$B$23:$B$32,E664)=1,"OK","Unknown property")),IF(COUNTIF('01_Setup'!$B$23:$B$32,E664)=1,"OK","Unknown property")))</f>
        <v/>
      </c>
      <c r="AC664" s="24" t="str">
        <f t="shared" si="140"/>
        <v/>
      </c>
      <c r="AD664" s="24" t="str">
        <f t="shared" si="141"/>
        <v/>
      </c>
      <c r="AE664" s="24" t="str">
        <f t="shared" si="142"/>
        <v/>
      </c>
    </row>
    <row r="665" spans="1:31">
      <c r="A665" s="20" t="str">
        <f t="shared" si="130"/>
        <v/>
      </c>
      <c r="B665" s="21"/>
      <c r="C665" s="20" t="str">
        <f>IF(B665="","",IF(AND(B665&gt;='01_Setup'!$B$7,B665&lt;='01_Setup'!$B$8),'01_Setup'!$B$6,"Outside selected year"))</f>
        <v/>
      </c>
      <c r="D665" s="20" t="str">
        <f>IF(B665="","",IF(B665&lt;'01_Setup'!$B$7,"",IF(B665&lt;=DATE('01_Setup'!$B$5,7,5),"Q1",IF(B665&lt;=DATE('01_Setup'!$B$5,10,5),"Q2",IF(B665&lt;=DATE('01_Setup'!$B$5+1,1,5),"Q3",IF(B665&lt;='01_Setup'!$B$8,"Q4",""))))))</f>
        <v/>
      </c>
      <c r="E665" s="22"/>
      <c r="F665" s="25"/>
      <c r="G665" s="25"/>
      <c r="H665" s="22"/>
      <c r="I665" s="22"/>
      <c r="J665" s="22"/>
      <c r="K665" s="22"/>
      <c r="L665" s="22"/>
      <c r="M665" s="17"/>
      <c r="N665" s="18"/>
      <c r="O665" s="19" t="str">
        <f t="shared" si="131"/>
        <v/>
      </c>
      <c r="P665" s="19" t="str">
        <f t="shared" si="132"/>
        <v/>
      </c>
      <c r="Q665" s="19" t="str">
        <f t="shared" si="133"/>
        <v/>
      </c>
      <c r="R665" s="19" t="str">
        <f t="shared" si="134"/>
        <v/>
      </c>
      <c r="S665" s="19" t="str">
        <f t="shared" si="135"/>
        <v/>
      </c>
      <c r="T665" s="19" t="str">
        <f t="shared" si="136"/>
        <v/>
      </c>
      <c r="U665" s="19" t="str">
        <f t="shared" si="137"/>
        <v/>
      </c>
      <c r="V665" s="19" t="str">
        <f t="shared" si="138"/>
        <v/>
      </c>
      <c r="W665" s="19" t="str">
        <f t="shared" si="139"/>
        <v/>
      </c>
      <c r="X665" s="17"/>
      <c r="Y665" s="23"/>
      <c r="Z665" s="23"/>
      <c r="AA665" s="26"/>
      <c r="AB665" s="24" t="str">
        <f>IF(B665="","",IF(OR(J665="Owner Funding",J665="Drawings",J665="Transfer",J665="Private"),IF(E665="","OK",IF(COUNTIF('01_Setup'!$B$23:$B$32,E665)=1,"OK","Unknown property")),IF(COUNTIF('01_Setup'!$B$23:$B$32,E665)=1,"OK","Unknown property")))</f>
        <v/>
      </c>
      <c r="AC665" s="24" t="str">
        <f t="shared" si="140"/>
        <v/>
      </c>
      <c r="AD665" s="24" t="str">
        <f t="shared" si="141"/>
        <v/>
      </c>
      <c r="AE665" s="24" t="str">
        <f t="shared" si="142"/>
        <v/>
      </c>
    </row>
    <row r="666" spans="1:31">
      <c r="A666" s="20" t="str">
        <f t="shared" si="130"/>
        <v/>
      </c>
      <c r="B666" s="21"/>
      <c r="C666" s="20" t="str">
        <f>IF(B666="","",IF(AND(B666&gt;='01_Setup'!$B$7,B666&lt;='01_Setup'!$B$8),'01_Setup'!$B$6,"Outside selected year"))</f>
        <v/>
      </c>
      <c r="D666" s="20" t="str">
        <f>IF(B666="","",IF(B666&lt;'01_Setup'!$B$7,"",IF(B666&lt;=DATE('01_Setup'!$B$5,7,5),"Q1",IF(B666&lt;=DATE('01_Setup'!$B$5,10,5),"Q2",IF(B666&lt;=DATE('01_Setup'!$B$5+1,1,5),"Q3",IF(B666&lt;='01_Setup'!$B$8,"Q4",""))))))</f>
        <v/>
      </c>
      <c r="E666" s="22"/>
      <c r="F666" s="25"/>
      <c r="G666" s="25"/>
      <c r="H666" s="22"/>
      <c r="I666" s="22"/>
      <c r="J666" s="22"/>
      <c r="K666" s="22"/>
      <c r="L666" s="22"/>
      <c r="M666" s="17"/>
      <c r="N666" s="18"/>
      <c r="O666" s="19" t="str">
        <f t="shared" si="131"/>
        <v/>
      </c>
      <c r="P666" s="19" t="str">
        <f t="shared" si="132"/>
        <v/>
      </c>
      <c r="Q666" s="19" t="str">
        <f t="shared" si="133"/>
        <v/>
      </c>
      <c r="R666" s="19" t="str">
        <f t="shared" si="134"/>
        <v/>
      </c>
      <c r="S666" s="19" t="str">
        <f t="shared" si="135"/>
        <v/>
      </c>
      <c r="T666" s="19" t="str">
        <f t="shared" si="136"/>
        <v/>
      </c>
      <c r="U666" s="19" t="str">
        <f t="shared" si="137"/>
        <v/>
      </c>
      <c r="V666" s="19" t="str">
        <f t="shared" si="138"/>
        <v/>
      </c>
      <c r="W666" s="19" t="str">
        <f t="shared" si="139"/>
        <v/>
      </c>
      <c r="X666" s="17"/>
      <c r="Y666" s="23"/>
      <c r="Z666" s="23"/>
      <c r="AA666" s="26"/>
      <c r="AB666" s="24" t="str">
        <f>IF(B666="","",IF(OR(J666="Owner Funding",J666="Drawings",J666="Transfer",J666="Private"),IF(E666="","OK",IF(COUNTIF('01_Setup'!$B$23:$B$32,E666)=1,"OK","Unknown property")),IF(COUNTIF('01_Setup'!$B$23:$B$32,E666)=1,"OK","Unknown property")))</f>
        <v/>
      </c>
      <c r="AC666" s="24" t="str">
        <f t="shared" si="140"/>
        <v/>
      </c>
      <c r="AD666" s="24" t="str">
        <f t="shared" si="141"/>
        <v/>
      </c>
      <c r="AE666" s="24" t="str">
        <f t="shared" si="142"/>
        <v/>
      </c>
    </row>
    <row r="667" spans="1:31">
      <c r="A667" s="20" t="str">
        <f t="shared" si="130"/>
        <v/>
      </c>
      <c r="B667" s="21"/>
      <c r="C667" s="20" t="str">
        <f>IF(B667="","",IF(AND(B667&gt;='01_Setup'!$B$7,B667&lt;='01_Setup'!$B$8),'01_Setup'!$B$6,"Outside selected year"))</f>
        <v/>
      </c>
      <c r="D667" s="20" t="str">
        <f>IF(B667="","",IF(B667&lt;'01_Setup'!$B$7,"",IF(B667&lt;=DATE('01_Setup'!$B$5,7,5),"Q1",IF(B667&lt;=DATE('01_Setup'!$B$5,10,5),"Q2",IF(B667&lt;=DATE('01_Setup'!$B$5+1,1,5),"Q3",IF(B667&lt;='01_Setup'!$B$8,"Q4",""))))))</f>
        <v/>
      </c>
      <c r="E667" s="22"/>
      <c r="F667" s="25"/>
      <c r="G667" s="25"/>
      <c r="H667" s="22"/>
      <c r="I667" s="22"/>
      <c r="J667" s="22"/>
      <c r="K667" s="22"/>
      <c r="L667" s="22"/>
      <c r="M667" s="17"/>
      <c r="N667" s="18"/>
      <c r="O667" s="19" t="str">
        <f t="shared" si="131"/>
        <v/>
      </c>
      <c r="P667" s="19" t="str">
        <f t="shared" si="132"/>
        <v/>
      </c>
      <c r="Q667" s="19" t="str">
        <f t="shared" si="133"/>
        <v/>
      </c>
      <c r="R667" s="19" t="str">
        <f t="shared" si="134"/>
        <v/>
      </c>
      <c r="S667" s="19" t="str">
        <f t="shared" si="135"/>
        <v/>
      </c>
      <c r="T667" s="19" t="str">
        <f t="shared" si="136"/>
        <v/>
      </c>
      <c r="U667" s="19" t="str">
        <f t="shared" si="137"/>
        <v/>
      </c>
      <c r="V667" s="19" t="str">
        <f t="shared" si="138"/>
        <v/>
      </c>
      <c r="W667" s="19" t="str">
        <f t="shared" si="139"/>
        <v/>
      </c>
      <c r="X667" s="17"/>
      <c r="Y667" s="23"/>
      <c r="Z667" s="23"/>
      <c r="AA667" s="26"/>
      <c r="AB667" s="24" t="str">
        <f>IF(B667="","",IF(OR(J667="Owner Funding",J667="Drawings",J667="Transfer",J667="Private"),IF(E667="","OK",IF(COUNTIF('01_Setup'!$B$23:$B$32,E667)=1,"OK","Unknown property")),IF(COUNTIF('01_Setup'!$B$23:$B$32,E667)=1,"OK","Unknown property")))</f>
        <v/>
      </c>
      <c r="AC667" s="24" t="str">
        <f t="shared" si="140"/>
        <v/>
      </c>
      <c r="AD667" s="24" t="str">
        <f t="shared" si="141"/>
        <v/>
      </c>
      <c r="AE667" s="24" t="str">
        <f t="shared" si="142"/>
        <v/>
      </c>
    </row>
    <row r="668" spans="1:31">
      <c r="A668" s="20" t="str">
        <f t="shared" si="130"/>
        <v/>
      </c>
      <c r="B668" s="21"/>
      <c r="C668" s="20" t="str">
        <f>IF(B668="","",IF(AND(B668&gt;='01_Setup'!$B$7,B668&lt;='01_Setup'!$B$8),'01_Setup'!$B$6,"Outside selected year"))</f>
        <v/>
      </c>
      <c r="D668" s="20" t="str">
        <f>IF(B668="","",IF(B668&lt;'01_Setup'!$B$7,"",IF(B668&lt;=DATE('01_Setup'!$B$5,7,5),"Q1",IF(B668&lt;=DATE('01_Setup'!$B$5,10,5),"Q2",IF(B668&lt;=DATE('01_Setup'!$B$5+1,1,5),"Q3",IF(B668&lt;='01_Setup'!$B$8,"Q4",""))))))</f>
        <v/>
      </c>
      <c r="E668" s="22"/>
      <c r="F668" s="25"/>
      <c r="G668" s="25"/>
      <c r="H668" s="22"/>
      <c r="I668" s="22"/>
      <c r="J668" s="22"/>
      <c r="K668" s="22"/>
      <c r="L668" s="22"/>
      <c r="M668" s="17"/>
      <c r="N668" s="18"/>
      <c r="O668" s="19" t="str">
        <f t="shared" si="131"/>
        <v/>
      </c>
      <c r="P668" s="19" t="str">
        <f t="shared" si="132"/>
        <v/>
      </c>
      <c r="Q668" s="19" t="str">
        <f t="shared" si="133"/>
        <v/>
      </c>
      <c r="R668" s="19" t="str">
        <f t="shared" si="134"/>
        <v/>
      </c>
      <c r="S668" s="19" t="str">
        <f t="shared" si="135"/>
        <v/>
      </c>
      <c r="T668" s="19" t="str">
        <f t="shared" si="136"/>
        <v/>
      </c>
      <c r="U668" s="19" t="str">
        <f t="shared" si="137"/>
        <v/>
      </c>
      <c r="V668" s="19" t="str">
        <f t="shared" si="138"/>
        <v/>
      </c>
      <c r="W668" s="19" t="str">
        <f t="shared" si="139"/>
        <v/>
      </c>
      <c r="X668" s="17"/>
      <c r="Y668" s="23"/>
      <c r="Z668" s="23"/>
      <c r="AA668" s="26"/>
      <c r="AB668" s="24" t="str">
        <f>IF(B668="","",IF(OR(J668="Owner Funding",J668="Drawings",J668="Transfer",J668="Private"),IF(E668="","OK",IF(COUNTIF('01_Setup'!$B$23:$B$32,E668)=1,"OK","Unknown property")),IF(COUNTIF('01_Setup'!$B$23:$B$32,E668)=1,"OK","Unknown property")))</f>
        <v/>
      </c>
      <c r="AC668" s="24" t="str">
        <f t="shared" si="140"/>
        <v/>
      </c>
      <c r="AD668" s="24" t="str">
        <f t="shared" si="141"/>
        <v/>
      </c>
      <c r="AE668" s="24" t="str">
        <f t="shared" si="142"/>
        <v/>
      </c>
    </row>
    <row r="669" spans="1:31">
      <c r="A669" s="20" t="str">
        <f t="shared" si="130"/>
        <v/>
      </c>
      <c r="B669" s="21"/>
      <c r="C669" s="20" t="str">
        <f>IF(B669="","",IF(AND(B669&gt;='01_Setup'!$B$7,B669&lt;='01_Setup'!$B$8),'01_Setup'!$B$6,"Outside selected year"))</f>
        <v/>
      </c>
      <c r="D669" s="20" t="str">
        <f>IF(B669="","",IF(B669&lt;'01_Setup'!$B$7,"",IF(B669&lt;=DATE('01_Setup'!$B$5,7,5),"Q1",IF(B669&lt;=DATE('01_Setup'!$B$5,10,5),"Q2",IF(B669&lt;=DATE('01_Setup'!$B$5+1,1,5),"Q3",IF(B669&lt;='01_Setup'!$B$8,"Q4",""))))))</f>
        <v/>
      </c>
      <c r="E669" s="22"/>
      <c r="F669" s="25"/>
      <c r="G669" s="25"/>
      <c r="H669" s="22"/>
      <c r="I669" s="22"/>
      <c r="J669" s="22"/>
      <c r="K669" s="22"/>
      <c r="L669" s="22"/>
      <c r="M669" s="17"/>
      <c r="N669" s="18"/>
      <c r="O669" s="19" t="str">
        <f t="shared" si="131"/>
        <v/>
      </c>
      <c r="P669" s="19" t="str">
        <f t="shared" si="132"/>
        <v/>
      </c>
      <c r="Q669" s="19" t="str">
        <f t="shared" si="133"/>
        <v/>
      </c>
      <c r="R669" s="19" t="str">
        <f t="shared" si="134"/>
        <v/>
      </c>
      <c r="S669" s="19" t="str">
        <f t="shared" si="135"/>
        <v/>
      </c>
      <c r="T669" s="19" t="str">
        <f t="shared" si="136"/>
        <v/>
      </c>
      <c r="U669" s="19" t="str">
        <f t="shared" si="137"/>
        <v/>
      </c>
      <c r="V669" s="19" t="str">
        <f t="shared" si="138"/>
        <v/>
      </c>
      <c r="W669" s="19" t="str">
        <f t="shared" si="139"/>
        <v/>
      </c>
      <c r="X669" s="17"/>
      <c r="Y669" s="23"/>
      <c r="Z669" s="23"/>
      <c r="AA669" s="26"/>
      <c r="AB669" s="24" t="str">
        <f>IF(B669="","",IF(OR(J669="Owner Funding",J669="Drawings",J669="Transfer",J669="Private"),IF(E669="","OK",IF(COUNTIF('01_Setup'!$B$23:$B$32,E669)=1,"OK","Unknown property")),IF(COUNTIF('01_Setup'!$B$23:$B$32,E669)=1,"OK","Unknown property")))</f>
        <v/>
      </c>
      <c r="AC669" s="24" t="str">
        <f t="shared" si="140"/>
        <v/>
      </c>
      <c r="AD669" s="24" t="str">
        <f t="shared" si="141"/>
        <v/>
      </c>
      <c r="AE669" s="24" t="str">
        <f t="shared" si="142"/>
        <v/>
      </c>
    </row>
    <row r="670" spans="1:31">
      <c r="A670" s="20" t="str">
        <f t="shared" si="130"/>
        <v/>
      </c>
      <c r="B670" s="21"/>
      <c r="C670" s="20" t="str">
        <f>IF(B670="","",IF(AND(B670&gt;='01_Setup'!$B$7,B670&lt;='01_Setup'!$B$8),'01_Setup'!$B$6,"Outside selected year"))</f>
        <v/>
      </c>
      <c r="D670" s="20" t="str">
        <f>IF(B670="","",IF(B670&lt;'01_Setup'!$B$7,"",IF(B670&lt;=DATE('01_Setup'!$B$5,7,5),"Q1",IF(B670&lt;=DATE('01_Setup'!$B$5,10,5),"Q2",IF(B670&lt;=DATE('01_Setup'!$B$5+1,1,5),"Q3",IF(B670&lt;='01_Setup'!$B$8,"Q4",""))))))</f>
        <v/>
      </c>
      <c r="E670" s="22"/>
      <c r="F670" s="25"/>
      <c r="G670" s="25"/>
      <c r="H670" s="22"/>
      <c r="I670" s="22"/>
      <c r="J670" s="22"/>
      <c r="K670" s="22"/>
      <c r="L670" s="22"/>
      <c r="M670" s="17"/>
      <c r="N670" s="18"/>
      <c r="O670" s="19" t="str">
        <f t="shared" si="131"/>
        <v/>
      </c>
      <c r="P670" s="19" t="str">
        <f t="shared" si="132"/>
        <v/>
      </c>
      <c r="Q670" s="19" t="str">
        <f t="shared" si="133"/>
        <v/>
      </c>
      <c r="R670" s="19" t="str">
        <f t="shared" si="134"/>
        <v/>
      </c>
      <c r="S670" s="19" t="str">
        <f t="shared" si="135"/>
        <v/>
      </c>
      <c r="T670" s="19" t="str">
        <f t="shared" si="136"/>
        <v/>
      </c>
      <c r="U670" s="19" t="str">
        <f t="shared" si="137"/>
        <v/>
      </c>
      <c r="V670" s="19" t="str">
        <f t="shared" si="138"/>
        <v/>
      </c>
      <c r="W670" s="19" t="str">
        <f t="shared" si="139"/>
        <v/>
      </c>
      <c r="X670" s="17"/>
      <c r="Y670" s="23"/>
      <c r="Z670" s="23"/>
      <c r="AA670" s="26"/>
      <c r="AB670" s="24" t="str">
        <f>IF(B670="","",IF(OR(J670="Owner Funding",J670="Drawings",J670="Transfer",J670="Private"),IF(E670="","OK",IF(COUNTIF('01_Setup'!$B$23:$B$32,E670)=1,"OK","Unknown property")),IF(COUNTIF('01_Setup'!$B$23:$B$32,E670)=1,"OK","Unknown property")))</f>
        <v/>
      </c>
      <c r="AC670" s="24" t="str">
        <f t="shared" si="140"/>
        <v/>
      </c>
      <c r="AD670" s="24" t="str">
        <f t="shared" si="141"/>
        <v/>
      </c>
      <c r="AE670" s="24" t="str">
        <f t="shared" si="142"/>
        <v/>
      </c>
    </row>
    <row r="671" spans="1:31">
      <c r="A671" s="20" t="str">
        <f t="shared" si="130"/>
        <v/>
      </c>
      <c r="B671" s="21"/>
      <c r="C671" s="20" t="str">
        <f>IF(B671="","",IF(AND(B671&gt;='01_Setup'!$B$7,B671&lt;='01_Setup'!$B$8),'01_Setup'!$B$6,"Outside selected year"))</f>
        <v/>
      </c>
      <c r="D671" s="20" t="str">
        <f>IF(B671="","",IF(B671&lt;'01_Setup'!$B$7,"",IF(B671&lt;=DATE('01_Setup'!$B$5,7,5),"Q1",IF(B671&lt;=DATE('01_Setup'!$B$5,10,5),"Q2",IF(B671&lt;=DATE('01_Setup'!$B$5+1,1,5),"Q3",IF(B671&lt;='01_Setup'!$B$8,"Q4",""))))))</f>
        <v/>
      </c>
      <c r="E671" s="22"/>
      <c r="F671" s="25"/>
      <c r="G671" s="25"/>
      <c r="H671" s="22"/>
      <c r="I671" s="22"/>
      <c r="J671" s="22"/>
      <c r="K671" s="22"/>
      <c r="L671" s="22"/>
      <c r="M671" s="17"/>
      <c r="N671" s="18"/>
      <c r="O671" s="19" t="str">
        <f t="shared" si="131"/>
        <v/>
      </c>
      <c r="P671" s="19" t="str">
        <f t="shared" si="132"/>
        <v/>
      </c>
      <c r="Q671" s="19" t="str">
        <f t="shared" si="133"/>
        <v/>
      </c>
      <c r="R671" s="19" t="str">
        <f t="shared" si="134"/>
        <v/>
      </c>
      <c r="S671" s="19" t="str">
        <f t="shared" si="135"/>
        <v/>
      </c>
      <c r="T671" s="19" t="str">
        <f t="shared" si="136"/>
        <v/>
      </c>
      <c r="U671" s="19" t="str">
        <f t="shared" si="137"/>
        <v/>
      </c>
      <c r="V671" s="19" t="str">
        <f t="shared" si="138"/>
        <v/>
      </c>
      <c r="W671" s="19" t="str">
        <f t="shared" si="139"/>
        <v/>
      </c>
      <c r="X671" s="17"/>
      <c r="Y671" s="23"/>
      <c r="Z671" s="23"/>
      <c r="AA671" s="26"/>
      <c r="AB671" s="24" t="str">
        <f>IF(B671="","",IF(OR(J671="Owner Funding",J671="Drawings",J671="Transfer",J671="Private"),IF(E671="","OK",IF(COUNTIF('01_Setup'!$B$23:$B$32,E671)=1,"OK","Unknown property")),IF(COUNTIF('01_Setup'!$B$23:$B$32,E671)=1,"OK","Unknown property")))</f>
        <v/>
      </c>
      <c r="AC671" s="24" t="str">
        <f t="shared" si="140"/>
        <v/>
      </c>
      <c r="AD671" s="24" t="str">
        <f t="shared" si="141"/>
        <v/>
      </c>
      <c r="AE671" s="24" t="str">
        <f t="shared" si="142"/>
        <v/>
      </c>
    </row>
    <row r="672" spans="1:31">
      <c r="A672" s="20" t="str">
        <f t="shared" si="130"/>
        <v/>
      </c>
      <c r="B672" s="21"/>
      <c r="C672" s="20" t="str">
        <f>IF(B672="","",IF(AND(B672&gt;='01_Setup'!$B$7,B672&lt;='01_Setup'!$B$8),'01_Setup'!$B$6,"Outside selected year"))</f>
        <v/>
      </c>
      <c r="D672" s="20" t="str">
        <f>IF(B672="","",IF(B672&lt;'01_Setup'!$B$7,"",IF(B672&lt;=DATE('01_Setup'!$B$5,7,5),"Q1",IF(B672&lt;=DATE('01_Setup'!$B$5,10,5),"Q2",IF(B672&lt;=DATE('01_Setup'!$B$5+1,1,5),"Q3",IF(B672&lt;='01_Setup'!$B$8,"Q4",""))))))</f>
        <v/>
      </c>
      <c r="E672" s="22"/>
      <c r="F672" s="25"/>
      <c r="G672" s="25"/>
      <c r="H672" s="22"/>
      <c r="I672" s="22"/>
      <c r="J672" s="22"/>
      <c r="K672" s="22"/>
      <c r="L672" s="22"/>
      <c r="M672" s="17"/>
      <c r="N672" s="18"/>
      <c r="O672" s="19" t="str">
        <f t="shared" si="131"/>
        <v/>
      </c>
      <c r="P672" s="19" t="str">
        <f t="shared" si="132"/>
        <v/>
      </c>
      <c r="Q672" s="19" t="str">
        <f t="shared" si="133"/>
        <v/>
      </c>
      <c r="R672" s="19" t="str">
        <f t="shared" si="134"/>
        <v/>
      </c>
      <c r="S672" s="19" t="str">
        <f t="shared" si="135"/>
        <v/>
      </c>
      <c r="T672" s="19" t="str">
        <f t="shared" si="136"/>
        <v/>
      </c>
      <c r="U672" s="19" t="str">
        <f t="shared" si="137"/>
        <v/>
      </c>
      <c r="V672" s="19" t="str">
        <f t="shared" si="138"/>
        <v/>
      </c>
      <c r="W672" s="19" t="str">
        <f t="shared" si="139"/>
        <v/>
      </c>
      <c r="X672" s="17"/>
      <c r="Y672" s="23"/>
      <c r="Z672" s="23"/>
      <c r="AA672" s="26"/>
      <c r="AB672" s="24" t="str">
        <f>IF(B672="","",IF(OR(J672="Owner Funding",J672="Drawings",J672="Transfer",J672="Private"),IF(E672="","OK",IF(COUNTIF('01_Setup'!$B$23:$B$32,E672)=1,"OK","Unknown property")),IF(COUNTIF('01_Setup'!$B$23:$B$32,E672)=1,"OK","Unknown property")))</f>
        <v/>
      </c>
      <c r="AC672" s="24" t="str">
        <f t="shared" si="140"/>
        <v/>
      </c>
      <c r="AD672" s="24" t="str">
        <f t="shared" si="141"/>
        <v/>
      </c>
      <c r="AE672" s="24" t="str">
        <f t="shared" si="142"/>
        <v/>
      </c>
    </row>
    <row r="673" spans="1:31">
      <c r="A673" s="20" t="str">
        <f t="shared" si="130"/>
        <v/>
      </c>
      <c r="B673" s="21"/>
      <c r="C673" s="20" t="str">
        <f>IF(B673="","",IF(AND(B673&gt;='01_Setup'!$B$7,B673&lt;='01_Setup'!$B$8),'01_Setup'!$B$6,"Outside selected year"))</f>
        <v/>
      </c>
      <c r="D673" s="20" t="str">
        <f>IF(B673="","",IF(B673&lt;'01_Setup'!$B$7,"",IF(B673&lt;=DATE('01_Setup'!$B$5,7,5),"Q1",IF(B673&lt;=DATE('01_Setup'!$B$5,10,5),"Q2",IF(B673&lt;=DATE('01_Setup'!$B$5+1,1,5),"Q3",IF(B673&lt;='01_Setup'!$B$8,"Q4",""))))))</f>
        <v/>
      </c>
      <c r="E673" s="22"/>
      <c r="F673" s="25"/>
      <c r="G673" s="25"/>
      <c r="H673" s="22"/>
      <c r="I673" s="22"/>
      <c r="J673" s="22"/>
      <c r="K673" s="22"/>
      <c r="L673" s="22"/>
      <c r="M673" s="17"/>
      <c r="N673" s="18"/>
      <c r="O673" s="19" t="str">
        <f t="shared" si="131"/>
        <v/>
      </c>
      <c r="P673" s="19" t="str">
        <f t="shared" si="132"/>
        <v/>
      </c>
      <c r="Q673" s="19" t="str">
        <f t="shared" si="133"/>
        <v/>
      </c>
      <c r="R673" s="19" t="str">
        <f t="shared" si="134"/>
        <v/>
      </c>
      <c r="S673" s="19" t="str">
        <f t="shared" si="135"/>
        <v/>
      </c>
      <c r="T673" s="19" t="str">
        <f t="shared" si="136"/>
        <v/>
      </c>
      <c r="U673" s="19" t="str">
        <f t="shared" si="137"/>
        <v/>
      </c>
      <c r="V673" s="19" t="str">
        <f t="shared" si="138"/>
        <v/>
      </c>
      <c r="W673" s="19" t="str">
        <f t="shared" si="139"/>
        <v/>
      </c>
      <c r="X673" s="17"/>
      <c r="Y673" s="23"/>
      <c r="Z673" s="23"/>
      <c r="AA673" s="26"/>
      <c r="AB673" s="24" t="str">
        <f>IF(B673="","",IF(OR(J673="Owner Funding",J673="Drawings",J673="Transfer",J673="Private"),IF(E673="","OK",IF(COUNTIF('01_Setup'!$B$23:$B$32,E673)=1,"OK","Unknown property")),IF(COUNTIF('01_Setup'!$B$23:$B$32,E673)=1,"OK","Unknown property")))</f>
        <v/>
      </c>
      <c r="AC673" s="24" t="str">
        <f t="shared" si="140"/>
        <v/>
      </c>
      <c r="AD673" s="24" t="str">
        <f t="shared" si="141"/>
        <v/>
      </c>
      <c r="AE673" s="24" t="str">
        <f t="shared" si="142"/>
        <v/>
      </c>
    </row>
    <row r="674" spans="1:31">
      <c r="A674" s="20" t="str">
        <f t="shared" si="130"/>
        <v/>
      </c>
      <c r="B674" s="21"/>
      <c r="C674" s="20" t="str">
        <f>IF(B674="","",IF(AND(B674&gt;='01_Setup'!$B$7,B674&lt;='01_Setup'!$B$8),'01_Setup'!$B$6,"Outside selected year"))</f>
        <v/>
      </c>
      <c r="D674" s="20" t="str">
        <f>IF(B674="","",IF(B674&lt;'01_Setup'!$B$7,"",IF(B674&lt;=DATE('01_Setup'!$B$5,7,5),"Q1",IF(B674&lt;=DATE('01_Setup'!$B$5,10,5),"Q2",IF(B674&lt;=DATE('01_Setup'!$B$5+1,1,5),"Q3",IF(B674&lt;='01_Setup'!$B$8,"Q4",""))))))</f>
        <v/>
      </c>
      <c r="E674" s="22"/>
      <c r="F674" s="25"/>
      <c r="G674" s="25"/>
      <c r="H674" s="22"/>
      <c r="I674" s="22"/>
      <c r="J674" s="22"/>
      <c r="K674" s="22"/>
      <c r="L674" s="22"/>
      <c r="M674" s="17"/>
      <c r="N674" s="18"/>
      <c r="O674" s="19" t="str">
        <f t="shared" si="131"/>
        <v/>
      </c>
      <c r="P674" s="19" t="str">
        <f t="shared" si="132"/>
        <v/>
      </c>
      <c r="Q674" s="19" t="str">
        <f t="shared" si="133"/>
        <v/>
      </c>
      <c r="R674" s="19" t="str">
        <f t="shared" si="134"/>
        <v/>
      </c>
      <c r="S674" s="19" t="str">
        <f t="shared" si="135"/>
        <v/>
      </c>
      <c r="T674" s="19" t="str">
        <f t="shared" si="136"/>
        <v/>
      </c>
      <c r="U674" s="19" t="str">
        <f t="shared" si="137"/>
        <v/>
      </c>
      <c r="V674" s="19" t="str">
        <f t="shared" si="138"/>
        <v/>
      </c>
      <c r="W674" s="19" t="str">
        <f t="shared" si="139"/>
        <v/>
      </c>
      <c r="X674" s="17"/>
      <c r="Y674" s="23"/>
      <c r="Z674" s="23"/>
      <c r="AA674" s="26"/>
      <c r="AB674" s="24" t="str">
        <f>IF(B674="","",IF(OR(J674="Owner Funding",J674="Drawings",J674="Transfer",J674="Private"),IF(E674="","OK",IF(COUNTIF('01_Setup'!$B$23:$B$32,E674)=1,"OK","Unknown property")),IF(COUNTIF('01_Setup'!$B$23:$B$32,E674)=1,"OK","Unknown property")))</f>
        <v/>
      </c>
      <c r="AC674" s="24" t="str">
        <f t="shared" si="140"/>
        <v/>
      </c>
      <c r="AD674" s="24" t="str">
        <f t="shared" si="141"/>
        <v/>
      </c>
      <c r="AE674" s="24" t="str">
        <f t="shared" si="142"/>
        <v/>
      </c>
    </row>
    <row r="675" spans="1:31">
      <c r="A675" s="20" t="str">
        <f t="shared" si="130"/>
        <v/>
      </c>
      <c r="B675" s="21"/>
      <c r="C675" s="20" t="str">
        <f>IF(B675="","",IF(AND(B675&gt;='01_Setup'!$B$7,B675&lt;='01_Setup'!$B$8),'01_Setup'!$B$6,"Outside selected year"))</f>
        <v/>
      </c>
      <c r="D675" s="20" t="str">
        <f>IF(B675="","",IF(B675&lt;'01_Setup'!$B$7,"",IF(B675&lt;=DATE('01_Setup'!$B$5,7,5),"Q1",IF(B675&lt;=DATE('01_Setup'!$B$5,10,5),"Q2",IF(B675&lt;=DATE('01_Setup'!$B$5+1,1,5),"Q3",IF(B675&lt;='01_Setup'!$B$8,"Q4",""))))))</f>
        <v/>
      </c>
      <c r="E675" s="22"/>
      <c r="F675" s="25"/>
      <c r="G675" s="25"/>
      <c r="H675" s="22"/>
      <c r="I675" s="22"/>
      <c r="J675" s="22"/>
      <c r="K675" s="22"/>
      <c r="L675" s="22"/>
      <c r="M675" s="17"/>
      <c r="N675" s="18"/>
      <c r="O675" s="19" t="str">
        <f t="shared" si="131"/>
        <v/>
      </c>
      <c r="P675" s="19" t="str">
        <f t="shared" si="132"/>
        <v/>
      </c>
      <c r="Q675" s="19" t="str">
        <f t="shared" si="133"/>
        <v/>
      </c>
      <c r="R675" s="19" t="str">
        <f t="shared" si="134"/>
        <v/>
      </c>
      <c r="S675" s="19" t="str">
        <f t="shared" si="135"/>
        <v/>
      </c>
      <c r="T675" s="19" t="str">
        <f t="shared" si="136"/>
        <v/>
      </c>
      <c r="U675" s="19" t="str">
        <f t="shared" si="137"/>
        <v/>
      </c>
      <c r="V675" s="19" t="str">
        <f t="shared" si="138"/>
        <v/>
      </c>
      <c r="W675" s="19" t="str">
        <f t="shared" si="139"/>
        <v/>
      </c>
      <c r="X675" s="17"/>
      <c r="Y675" s="23"/>
      <c r="Z675" s="23"/>
      <c r="AA675" s="26"/>
      <c r="AB675" s="24" t="str">
        <f>IF(B675="","",IF(OR(J675="Owner Funding",J675="Drawings",J675="Transfer",J675="Private"),IF(E675="","OK",IF(COUNTIF('01_Setup'!$B$23:$B$32,E675)=1,"OK","Unknown property")),IF(COUNTIF('01_Setup'!$B$23:$B$32,E675)=1,"OK","Unknown property")))</f>
        <v/>
      </c>
      <c r="AC675" s="24" t="str">
        <f t="shared" si="140"/>
        <v/>
      </c>
      <c r="AD675" s="24" t="str">
        <f t="shared" si="141"/>
        <v/>
      </c>
      <c r="AE675" s="24" t="str">
        <f t="shared" si="142"/>
        <v/>
      </c>
    </row>
    <row r="676" spans="1:31">
      <c r="A676" s="20" t="str">
        <f t="shared" si="130"/>
        <v/>
      </c>
      <c r="B676" s="21"/>
      <c r="C676" s="20" t="str">
        <f>IF(B676="","",IF(AND(B676&gt;='01_Setup'!$B$7,B676&lt;='01_Setup'!$B$8),'01_Setup'!$B$6,"Outside selected year"))</f>
        <v/>
      </c>
      <c r="D676" s="20" t="str">
        <f>IF(B676="","",IF(B676&lt;'01_Setup'!$B$7,"",IF(B676&lt;=DATE('01_Setup'!$B$5,7,5),"Q1",IF(B676&lt;=DATE('01_Setup'!$B$5,10,5),"Q2",IF(B676&lt;=DATE('01_Setup'!$B$5+1,1,5),"Q3",IF(B676&lt;='01_Setup'!$B$8,"Q4",""))))))</f>
        <v/>
      </c>
      <c r="E676" s="22"/>
      <c r="F676" s="25"/>
      <c r="G676" s="25"/>
      <c r="H676" s="22"/>
      <c r="I676" s="22"/>
      <c r="J676" s="22"/>
      <c r="K676" s="22"/>
      <c r="L676" s="22"/>
      <c r="M676" s="17"/>
      <c r="N676" s="18"/>
      <c r="O676" s="19" t="str">
        <f t="shared" si="131"/>
        <v/>
      </c>
      <c r="P676" s="19" t="str">
        <f t="shared" si="132"/>
        <v/>
      </c>
      <c r="Q676" s="19" t="str">
        <f t="shared" si="133"/>
        <v/>
      </c>
      <c r="R676" s="19" t="str">
        <f t="shared" si="134"/>
        <v/>
      </c>
      <c r="S676" s="19" t="str">
        <f t="shared" si="135"/>
        <v/>
      </c>
      <c r="T676" s="19" t="str">
        <f t="shared" si="136"/>
        <v/>
      </c>
      <c r="U676" s="19" t="str">
        <f t="shared" si="137"/>
        <v/>
      </c>
      <c r="V676" s="19" t="str">
        <f t="shared" si="138"/>
        <v/>
      </c>
      <c r="W676" s="19" t="str">
        <f t="shared" si="139"/>
        <v/>
      </c>
      <c r="X676" s="17"/>
      <c r="Y676" s="23"/>
      <c r="Z676" s="23"/>
      <c r="AA676" s="26"/>
      <c r="AB676" s="24" t="str">
        <f>IF(B676="","",IF(OR(J676="Owner Funding",J676="Drawings",J676="Transfer",J676="Private"),IF(E676="","OK",IF(COUNTIF('01_Setup'!$B$23:$B$32,E676)=1,"OK","Unknown property")),IF(COUNTIF('01_Setup'!$B$23:$B$32,E676)=1,"OK","Unknown property")))</f>
        <v/>
      </c>
      <c r="AC676" s="24" t="str">
        <f t="shared" si="140"/>
        <v/>
      </c>
      <c r="AD676" s="24" t="str">
        <f t="shared" si="141"/>
        <v/>
      </c>
      <c r="AE676" s="24" t="str">
        <f t="shared" si="142"/>
        <v/>
      </c>
    </row>
    <row r="677" spans="1:31">
      <c r="A677" s="20" t="str">
        <f t="shared" si="130"/>
        <v/>
      </c>
      <c r="B677" s="21"/>
      <c r="C677" s="20" t="str">
        <f>IF(B677="","",IF(AND(B677&gt;='01_Setup'!$B$7,B677&lt;='01_Setup'!$B$8),'01_Setup'!$B$6,"Outside selected year"))</f>
        <v/>
      </c>
      <c r="D677" s="20" t="str">
        <f>IF(B677="","",IF(B677&lt;'01_Setup'!$B$7,"",IF(B677&lt;=DATE('01_Setup'!$B$5,7,5),"Q1",IF(B677&lt;=DATE('01_Setup'!$B$5,10,5),"Q2",IF(B677&lt;=DATE('01_Setup'!$B$5+1,1,5),"Q3",IF(B677&lt;='01_Setup'!$B$8,"Q4",""))))))</f>
        <v/>
      </c>
      <c r="E677" s="22"/>
      <c r="F677" s="25"/>
      <c r="G677" s="25"/>
      <c r="H677" s="22"/>
      <c r="I677" s="22"/>
      <c r="J677" s="22"/>
      <c r="K677" s="22"/>
      <c r="L677" s="22"/>
      <c r="M677" s="17"/>
      <c r="N677" s="18"/>
      <c r="O677" s="19" t="str">
        <f t="shared" si="131"/>
        <v/>
      </c>
      <c r="P677" s="19" t="str">
        <f t="shared" si="132"/>
        <v/>
      </c>
      <c r="Q677" s="19" t="str">
        <f t="shared" si="133"/>
        <v/>
      </c>
      <c r="R677" s="19" t="str">
        <f t="shared" si="134"/>
        <v/>
      </c>
      <c r="S677" s="19" t="str">
        <f t="shared" si="135"/>
        <v/>
      </c>
      <c r="T677" s="19" t="str">
        <f t="shared" si="136"/>
        <v/>
      </c>
      <c r="U677" s="19" t="str">
        <f t="shared" si="137"/>
        <v/>
      </c>
      <c r="V677" s="19" t="str">
        <f t="shared" si="138"/>
        <v/>
      </c>
      <c r="W677" s="19" t="str">
        <f t="shared" si="139"/>
        <v/>
      </c>
      <c r="X677" s="17"/>
      <c r="Y677" s="23"/>
      <c r="Z677" s="23"/>
      <c r="AA677" s="26"/>
      <c r="AB677" s="24" t="str">
        <f>IF(B677="","",IF(OR(J677="Owner Funding",J677="Drawings",J677="Transfer",J677="Private"),IF(E677="","OK",IF(COUNTIF('01_Setup'!$B$23:$B$32,E677)=1,"OK","Unknown property")),IF(COUNTIF('01_Setup'!$B$23:$B$32,E677)=1,"OK","Unknown property")))</f>
        <v/>
      </c>
      <c r="AC677" s="24" t="str">
        <f t="shared" si="140"/>
        <v/>
      </c>
      <c r="AD677" s="24" t="str">
        <f t="shared" si="141"/>
        <v/>
      </c>
      <c r="AE677" s="24" t="str">
        <f t="shared" si="142"/>
        <v/>
      </c>
    </row>
    <row r="678" spans="1:31">
      <c r="A678" s="20" t="str">
        <f t="shared" si="130"/>
        <v/>
      </c>
      <c r="B678" s="21"/>
      <c r="C678" s="20" t="str">
        <f>IF(B678="","",IF(AND(B678&gt;='01_Setup'!$B$7,B678&lt;='01_Setup'!$B$8),'01_Setup'!$B$6,"Outside selected year"))</f>
        <v/>
      </c>
      <c r="D678" s="20" t="str">
        <f>IF(B678="","",IF(B678&lt;'01_Setup'!$B$7,"",IF(B678&lt;=DATE('01_Setup'!$B$5,7,5),"Q1",IF(B678&lt;=DATE('01_Setup'!$B$5,10,5),"Q2",IF(B678&lt;=DATE('01_Setup'!$B$5+1,1,5),"Q3",IF(B678&lt;='01_Setup'!$B$8,"Q4",""))))))</f>
        <v/>
      </c>
      <c r="E678" s="22"/>
      <c r="F678" s="25"/>
      <c r="G678" s="25"/>
      <c r="H678" s="22"/>
      <c r="I678" s="22"/>
      <c r="J678" s="22"/>
      <c r="K678" s="22"/>
      <c r="L678" s="22"/>
      <c r="M678" s="17"/>
      <c r="N678" s="18"/>
      <c r="O678" s="19" t="str">
        <f t="shared" si="131"/>
        <v/>
      </c>
      <c r="P678" s="19" t="str">
        <f t="shared" si="132"/>
        <v/>
      </c>
      <c r="Q678" s="19" t="str">
        <f t="shared" si="133"/>
        <v/>
      </c>
      <c r="R678" s="19" t="str">
        <f t="shared" si="134"/>
        <v/>
      </c>
      <c r="S678" s="19" t="str">
        <f t="shared" si="135"/>
        <v/>
      </c>
      <c r="T678" s="19" t="str">
        <f t="shared" si="136"/>
        <v/>
      </c>
      <c r="U678" s="19" t="str">
        <f t="shared" si="137"/>
        <v/>
      </c>
      <c r="V678" s="19" t="str">
        <f t="shared" si="138"/>
        <v/>
      </c>
      <c r="W678" s="19" t="str">
        <f t="shared" si="139"/>
        <v/>
      </c>
      <c r="X678" s="17"/>
      <c r="Y678" s="23"/>
      <c r="Z678" s="23"/>
      <c r="AA678" s="26"/>
      <c r="AB678" s="24" t="str">
        <f>IF(B678="","",IF(OR(J678="Owner Funding",J678="Drawings",J678="Transfer",J678="Private"),IF(E678="","OK",IF(COUNTIF('01_Setup'!$B$23:$B$32,E678)=1,"OK","Unknown property")),IF(COUNTIF('01_Setup'!$B$23:$B$32,E678)=1,"OK","Unknown property")))</f>
        <v/>
      </c>
      <c r="AC678" s="24" t="str">
        <f t="shared" si="140"/>
        <v/>
      </c>
      <c r="AD678" s="24" t="str">
        <f t="shared" si="141"/>
        <v/>
      </c>
      <c r="AE678" s="24" t="str">
        <f t="shared" si="142"/>
        <v/>
      </c>
    </row>
    <row r="679" spans="1:31">
      <c r="A679" s="20" t="str">
        <f t="shared" si="130"/>
        <v/>
      </c>
      <c r="B679" s="21"/>
      <c r="C679" s="20" t="str">
        <f>IF(B679="","",IF(AND(B679&gt;='01_Setup'!$B$7,B679&lt;='01_Setup'!$B$8),'01_Setup'!$B$6,"Outside selected year"))</f>
        <v/>
      </c>
      <c r="D679" s="20" t="str">
        <f>IF(B679="","",IF(B679&lt;'01_Setup'!$B$7,"",IF(B679&lt;=DATE('01_Setup'!$B$5,7,5),"Q1",IF(B679&lt;=DATE('01_Setup'!$B$5,10,5),"Q2",IF(B679&lt;=DATE('01_Setup'!$B$5+1,1,5),"Q3",IF(B679&lt;='01_Setup'!$B$8,"Q4",""))))))</f>
        <v/>
      </c>
      <c r="E679" s="22"/>
      <c r="F679" s="25"/>
      <c r="G679" s="25"/>
      <c r="H679" s="22"/>
      <c r="I679" s="22"/>
      <c r="J679" s="22"/>
      <c r="K679" s="22"/>
      <c r="L679" s="22"/>
      <c r="M679" s="17"/>
      <c r="N679" s="18"/>
      <c r="O679" s="19" t="str">
        <f t="shared" si="131"/>
        <v/>
      </c>
      <c r="P679" s="19" t="str">
        <f t="shared" si="132"/>
        <v/>
      </c>
      <c r="Q679" s="19" t="str">
        <f t="shared" si="133"/>
        <v/>
      </c>
      <c r="R679" s="19" t="str">
        <f t="shared" si="134"/>
        <v/>
      </c>
      <c r="S679" s="19" t="str">
        <f t="shared" si="135"/>
        <v/>
      </c>
      <c r="T679" s="19" t="str">
        <f t="shared" si="136"/>
        <v/>
      </c>
      <c r="U679" s="19" t="str">
        <f t="shared" si="137"/>
        <v/>
      </c>
      <c r="V679" s="19" t="str">
        <f t="shared" si="138"/>
        <v/>
      </c>
      <c r="W679" s="19" t="str">
        <f t="shared" si="139"/>
        <v/>
      </c>
      <c r="X679" s="17"/>
      <c r="Y679" s="23"/>
      <c r="Z679" s="23"/>
      <c r="AA679" s="26"/>
      <c r="AB679" s="24" t="str">
        <f>IF(B679="","",IF(OR(J679="Owner Funding",J679="Drawings",J679="Transfer",J679="Private"),IF(E679="","OK",IF(COUNTIF('01_Setup'!$B$23:$B$32,E679)=1,"OK","Unknown property")),IF(COUNTIF('01_Setup'!$B$23:$B$32,E679)=1,"OK","Unknown property")))</f>
        <v/>
      </c>
      <c r="AC679" s="24" t="str">
        <f t="shared" si="140"/>
        <v/>
      </c>
      <c r="AD679" s="24" t="str">
        <f t="shared" si="141"/>
        <v/>
      </c>
      <c r="AE679" s="24" t="str">
        <f t="shared" si="142"/>
        <v/>
      </c>
    </row>
    <row r="680" spans="1:31">
      <c r="A680" s="20" t="str">
        <f t="shared" si="130"/>
        <v/>
      </c>
      <c r="B680" s="21"/>
      <c r="C680" s="20" t="str">
        <f>IF(B680="","",IF(AND(B680&gt;='01_Setup'!$B$7,B680&lt;='01_Setup'!$B$8),'01_Setup'!$B$6,"Outside selected year"))</f>
        <v/>
      </c>
      <c r="D680" s="20" t="str">
        <f>IF(B680="","",IF(B680&lt;'01_Setup'!$B$7,"",IF(B680&lt;=DATE('01_Setup'!$B$5,7,5),"Q1",IF(B680&lt;=DATE('01_Setup'!$B$5,10,5),"Q2",IF(B680&lt;=DATE('01_Setup'!$B$5+1,1,5),"Q3",IF(B680&lt;='01_Setup'!$B$8,"Q4",""))))))</f>
        <v/>
      </c>
      <c r="E680" s="22"/>
      <c r="F680" s="25"/>
      <c r="G680" s="25"/>
      <c r="H680" s="22"/>
      <c r="I680" s="22"/>
      <c r="J680" s="22"/>
      <c r="K680" s="22"/>
      <c r="L680" s="22"/>
      <c r="M680" s="17"/>
      <c r="N680" s="18"/>
      <c r="O680" s="19" t="str">
        <f t="shared" si="131"/>
        <v/>
      </c>
      <c r="P680" s="19" t="str">
        <f t="shared" si="132"/>
        <v/>
      </c>
      <c r="Q680" s="19" t="str">
        <f t="shared" si="133"/>
        <v/>
      </c>
      <c r="R680" s="19" t="str">
        <f t="shared" si="134"/>
        <v/>
      </c>
      <c r="S680" s="19" t="str">
        <f t="shared" si="135"/>
        <v/>
      </c>
      <c r="T680" s="19" t="str">
        <f t="shared" si="136"/>
        <v/>
      </c>
      <c r="U680" s="19" t="str">
        <f t="shared" si="137"/>
        <v/>
      </c>
      <c r="V680" s="19" t="str">
        <f t="shared" si="138"/>
        <v/>
      </c>
      <c r="W680" s="19" t="str">
        <f t="shared" si="139"/>
        <v/>
      </c>
      <c r="X680" s="17"/>
      <c r="Y680" s="23"/>
      <c r="Z680" s="23"/>
      <c r="AA680" s="26"/>
      <c r="AB680" s="24" t="str">
        <f>IF(B680="","",IF(OR(J680="Owner Funding",J680="Drawings",J680="Transfer",J680="Private"),IF(E680="","OK",IF(COUNTIF('01_Setup'!$B$23:$B$32,E680)=1,"OK","Unknown property")),IF(COUNTIF('01_Setup'!$B$23:$B$32,E680)=1,"OK","Unknown property")))</f>
        <v/>
      </c>
      <c r="AC680" s="24" t="str">
        <f t="shared" si="140"/>
        <v/>
      </c>
      <c r="AD680" s="24" t="str">
        <f t="shared" si="141"/>
        <v/>
      </c>
      <c r="AE680" s="24" t="str">
        <f t="shared" si="142"/>
        <v/>
      </c>
    </row>
    <row r="681" spans="1:31">
      <c r="A681" s="20" t="str">
        <f t="shared" si="130"/>
        <v/>
      </c>
      <c r="B681" s="21"/>
      <c r="C681" s="20" t="str">
        <f>IF(B681="","",IF(AND(B681&gt;='01_Setup'!$B$7,B681&lt;='01_Setup'!$B$8),'01_Setup'!$B$6,"Outside selected year"))</f>
        <v/>
      </c>
      <c r="D681" s="20" t="str">
        <f>IF(B681="","",IF(B681&lt;'01_Setup'!$B$7,"",IF(B681&lt;=DATE('01_Setup'!$B$5,7,5),"Q1",IF(B681&lt;=DATE('01_Setup'!$B$5,10,5),"Q2",IF(B681&lt;=DATE('01_Setup'!$B$5+1,1,5),"Q3",IF(B681&lt;='01_Setup'!$B$8,"Q4",""))))))</f>
        <v/>
      </c>
      <c r="E681" s="22"/>
      <c r="F681" s="25"/>
      <c r="G681" s="25"/>
      <c r="H681" s="22"/>
      <c r="I681" s="22"/>
      <c r="J681" s="22"/>
      <c r="K681" s="22"/>
      <c r="L681" s="22"/>
      <c r="M681" s="17"/>
      <c r="N681" s="18"/>
      <c r="O681" s="19" t="str">
        <f t="shared" si="131"/>
        <v/>
      </c>
      <c r="P681" s="19" t="str">
        <f t="shared" si="132"/>
        <v/>
      </c>
      <c r="Q681" s="19" t="str">
        <f t="shared" si="133"/>
        <v/>
      </c>
      <c r="R681" s="19" t="str">
        <f t="shared" si="134"/>
        <v/>
      </c>
      <c r="S681" s="19" t="str">
        <f t="shared" si="135"/>
        <v/>
      </c>
      <c r="T681" s="19" t="str">
        <f t="shared" si="136"/>
        <v/>
      </c>
      <c r="U681" s="19" t="str">
        <f t="shared" si="137"/>
        <v/>
      </c>
      <c r="V681" s="19" t="str">
        <f t="shared" si="138"/>
        <v/>
      </c>
      <c r="W681" s="19" t="str">
        <f t="shared" si="139"/>
        <v/>
      </c>
      <c r="X681" s="17"/>
      <c r="Y681" s="23"/>
      <c r="Z681" s="23"/>
      <c r="AA681" s="26"/>
      <c r="AB681" s="24" t="str">
        <f>IF(B681="","",IF(OR(J681="Owner Funding",J681="Drawings",J681="Transfer",J681="Private"),IF(E681="","OK",IF(COUNTIF('01_Setup'!$B$23:$B$32,E681)=1,"OK","Unknown property")),IF(COUNTIF('01_Setup'!$B$23:$B$32,E681)=1,"OK","Unknown property")))</f>
        <v/>
      </c>
      <c r="AC681" s="24" t="str">
        <f t="shared" si="140"/>
        <v/>
      </c>
      <c r="AD681" s="24" t="str">
        <f t="shared" si="141"/>
        <v/>
      </c>
      <c r="AE681" s="24" t="str">
        <f t="shared" si="142"/>
        <v/>
      </c>
    </row>
    <row r="682" spans="1:31">
      <c r="A682" s="20" t="str">
        <f t="shared" si="130"/>
        <v/>
      </c>
      <c r="B682" s="21"/>
      <c r="C682" s="20" t="str">
        <f>IF(B682="","",IF(AND(B682&gt;='01_Setup'!$B$7,B682&lt;='01_Setup'!$B$8),'01_Setup'!$B$6,"Outside selected year"))</f>
        <v/>
      </c>
      <c r="D682" s="20" t="str">
        <f>IF(B682="","",IF(B682&lt;'01_Setup'!$B$7,"",IF(B682&lt;=DATE('01_Setup'!$B$5,7,5),"Q1",IF(B682&lt;=DATE('01_Setup'!$B$5,10,5),"Q2",IF(B682&lt;=DATE('01_Setup'!$B$5+1,1,5),"Q3",IF(B682&lt;='01_Setup'!$B$8,"Q4",""))))))</f>
        <v/>
      </c>
      <c r="E682" s="22"/>
      <c r="F682" s="25"/>
      <c r="G682" s="25"/>
      <c r="H682" s="22"/>
      <c r="I682" s="22"/>
      <c r="J682" s="22"/>
      <c r="K682" s="22"/>
      <c r="L682" s="22"/>
      <c r="M682" s="17"/>
      <c r="N682" s="18"/>
      <c r="O682" s="19" t="str">
        <f t="shared" si="131"/>
        <v/>
      </c>
      <c r="P682" s="19" t="str">
        <f t="shared" si="132"/>
        <v/>
      </c>
      <c r="Q682" s="19" t="str">
        <f t="shared" si="133"/>
        <v/>
      </c>
      <c r="R682" s="19" t="str">
        <f t="shared" si="134"/>
        <v/>
      </c>
      <c r="S682" s="19" t="str">
        <f t="shared" si="135"/>
        <v/>
      </c>
      <c r="T682" s="19" t="str">
        <f t="shared" si="136"/>
        <v/>
      </c>
      <c r="U682" s="19" t="str">
        <f t="shared" si="137"/>
        <v/>
      </c>
      <c r="V682" s="19" t="str">
        <f t="shared" si="138"/>
        <v/>
      </c>
      <c r="W682" s="19" t="str">
        <f t="shared" si="139"/>
        <v/>
      </c>
      <c r="X682" s="17"/>
      <c r="Y682" s="23"/>
      <c r="Z682" s="23"/>
      <c r="AA682" s="26"/>
      <c r="AB682" s="24" t="str">
        <f>IF(B682="","",IF(OR(J682="Owner Funding",J682="Drawings",J682="Transfer",J682="Private"),IF(E682="","OK",IF(COUNTIF('01_Setup'!$B$23:$B$32,E682)=1,"OK","Unknown property")),IF(COUNTIF('01_Setup'!$B$23:$B$32,E682)=1,"OK","Unknown property")))</f>
        <v/>
      </c>
      <c r="AC682" s="24" t="str">
        <f t="shared" si="140"/>
        <v/>
      </c>
      <c r="AD682" s="24" t="str">
        <f t="shared" si="141"/>
        <v/>
      </c>
      <c r="AE682" s="24" t="str">
        <f t="shared" si="142"/>
        <v/>
      </c>
    </row>
    <row r="683" spans="1:31">
      <c r="A683" s="20" t="str">
        <f t="shared" si="130"/>
        <v/>
      </c>
      <c r="B683" s="21"/>
      <c r="C683" s="20" t="str">
        <f>IF(B683="","",IF(AND(B683&gt;='01_Setup'!$B$7,B683&lt;='01_Setup'!$B$8),'01_Setup'!$B$6,"Outside selected year"))</f>
        <v/>
      </c>
      <c r="D683" s="20" t="str">
        <f>IF(B683="","",IF(B683&lt;'01_Setup'!$B$7,"",IF(B683&lt;=DATE('01_Setup'!$B$5,7,5),"Q1",IF(B683&lt;=DATE('01_Setup'!$B$5,10,5),"Q2",IF(B683&lt;=DATE('01_Setup'!$B$5+1,1,5),"Q3",IF(B683&lt;='01_Setup'!$B$8,"Q4",""))))))</f>
        <v/>
      </c>
      <c r="E683" s="22"/>
      <c r="F683" s="25"/>
      <c r="G683" s="25"/>
      <c r="H683" s="22"/>
      <c r="I683" s="22"/>
      <c r="J683" s="22"/>
      <c r="K683" s="22"/>
      <c r="L683" s="22"/>
      <c r="M683" s="17"/>
      <c r="N683" s="18"/>
      <c r="O683" s="19" t="str">
        <f t="shared" si="131"/>
        <v/>
      </c>
      <c r="P683" s="19" t="str">
        <f t="shared" si="132"/>
        <v/>
      </c>
      <c r="Q683" s="19" t="str">
        <f t="shared" si="133"/>
        <v/>
      </c>
      <c r="R683" s="19" t="str">
        <f t="shared" si="134"/>
        <v/>
      </c>
      <c r="S683" s="19" t="str">
        <f t="shared" si="135"/>
        <v/>
      </c>
      <c r="T683" s="19" t="str">
        <f t="shared" si="136"/>
        <v/>
      </c>
      <c r="U683" s="19" t="str">
        <f t="shared" si="137"/>
        <v/>
      </c>
      <c r="V683" s="19" t="str">
        <f t="shared" si="138"/>
        <v/>
      </c>
      <c r="W683" s="19" t="str">
        <f t="shared" si="139"/>
        <v/>
      </c>
      <c r="X683" s="17"/>
      <c r="Y683" s="23"/>
      <c r="Z683" s="23"/>
      <c r="AA683" s="26"/>
      <c r="AB683" s="24" t="str">
        <f>IF(B683="","",IF(OR(J683="Owner Funding",J683="Drawings",J683="Transfer",J683="Private"),IF(E683="","OK",IF(COUNTIF('01_Setup'!$B$23:$B$32,E683)=1,"OK","Unknown property")),IF(COUNTIF('01_Setup'!$B$23:$B$32,E683)=1,"OK","Unknown property")))</f>
        <v/>
      </c>
      <c r="AC683" s="24" t="str">
        <f t="shared" si="140"/>
        <v/>
      </c>
      <c r="AD683" s="24" t="str">
        <f t="shared" si="141"/>
        <v/>
      </c>
      <c r="AE683" s="24" t="str">
        <f t="shared" si="142"/>
        <v/>
      </c>
    </row>
    <row r="684" spans="1:31">
      <c r="A684" s="20" t="str">
        <f t="shared" si="130"/>
        <v/>
      </c>
      <c r="B684" s="21"/>
      <c r="C684" s="20" t="str">
        <f>IF(B684="","",IF(AND(B684&gt;='01_Setup'!$B$7,B684&lt;='01_Setup'!$B$8),'01_Setup'!$B$6,"Outside selected year"))</f>
        <v/>
      </c>
      <c r="D684" s="20" t="str">
        <f>IF(B684="","",IF(B684&lt;'01_Setup'!$B$7,"",IF(B684&lt;=DATE('01_Setup'!$B$5,7,5),"Q1",IF(B684&lt;=DATE('01_Setup'!$B$5,10,5),"Q2",IF(B684&lt;=DATE('01_Setup'!$B$5+1,1,5),"Q3",IF(B684&lt;='01_Setup'!$B$8,"Q4",""))))))</f>
        <v/>
      </c>
      <c r="E684" s="22"/>
      <c r="F684" s="25"/>
      <c r="G684" s="25"/>
      <c r="H684" s="22"/>
      <c r="I684" s="22"/>
      <c r="J684" s="22"/>
      <c r="K684" s="22"/>
      <c r="L684" s="22"/>
      <c r="M684" s="17"/>
      <c r="N684" s="18"/>
      <c r="O684" s="19" t="str">
        <f t="shared" si="131"/>
        <v/>
      </c>
      <c r="P684" s="19" t="str">
        <f t="shared" si="132"/>
        <v/>
      </c>
      <c r="Q684" s="19" t="str">
        <f t="shared" si="133"/>
        <v/>
      </c>
      <c r="R684" s="19" t="str">
        <f t="shared" si="134"/>
        <v/>
      </c>
      <c r="S684" s="19" t="str">
        <f t="shared" si="135"/>
        <v/>
      </c>
      <c r="T684" s="19" t="str">
        <f t="shared" si="136"/>
        <v/>
      </c>
      <c r="U684" s="19" t="str">
        <f t="shared" si="137"/>
        <v/>
      </c>
      <c r="V684" s="19" t="str">
        <f t="shared" si="138"/>
        <v/>
      </c>
      <c r="W684" s="19" t="str">
        <f t="shared" si="139"/>
        <v/>
      </c>
      <c r="X684" s="17"/>
      <c r="Y684" s="23"/>
      <c r="Z684" s="23"/>
      <c r="AA684" s="26"/>
      <c r="AB684" s="24" t="str">
        <f>IF(B684="","",IF(OR(J684="Owner Funding",J684="Drawings",J684="Transfer",J684="Private"),IF(E684="","OK",IF(COUNTIF('01_Setup'!$B$23:$B$32,E684)=1,"OK","Unknown property")),IF(COUNTIF('01_Setup'!$B$23:$B$32,E684)=1,"OK","Unknown property")))</f>
        <v/>
      </c>
      <c r="AC684" s="24" t="str">
        <f t="shared" si="140"/>
        <v/>
      </c>
      <c r="AD684" s="24" t="str">
        <f t="shared" si="141"/>
        <v/>
      </c>
      <c r="AE684" s="24" t="str">
        <f t="shared" si="142"/>
        <v/>
      </c>
    </row>
    <row r="685" spans="1:31">
      <c r="A685" s="20" t="str">
        <f t="shared" si="130"/>
        <v/>
      </c>
      <c r="B685" s="21"/>
      <c r="C685" s="20" t="str">
        <f>IF(B685="","",IF(AND(B685&gt;='01_Setup'!$B$7,B685&lt;='01_Setup'!$B$8),'01_Setup'!$B$6,"Outside selected year"))</f>
        <v/>
      </c>
      <c r="D685" s="20" t="str">
        <f>IF(B685="","",IF(B685&lt;'01_Setup'!$B$7,"",IF(B685&lt;=DATE('01_Setup'!$B$5,7,5),"Q1",IF(B685&lt;=DATE('01_Setup'!$B$5,10,5),"Q2",IF(B685&lt;=DATE('01_Setup'!$B$5+1,1,5),"Q3",IF(B685&lt;='01_Setup'!$B$8,"Q4",""))))))</f>
        <v/>
      </c>
      <c r="E685" s="22"/>
      <c r="F685" s="25"/>
      <c r="G685" s="25"/>
      <c r="H685" s="22"/>
      <c r="I685" s="22"/>
      <c r="J685" s="22"/>
      <c r="K685" s="22"/>
      <c r="L685" s="22"/>
      <c r="M685" s="17"/>
      <c r="N685" s="18"/>
      <c r="O685" s="19" t="str">
        <f t="shared" si="131"/>
        <v/>
      </c>
      <c r="P685" s="19" t="str">
        <f t="shared" si="132"/>
        <v/>
      </c>
      <c r="Q685" s="19" t="str">
        <f t="shared" si="133"/>
        <v/>
      </c>
      <c r="R685" s="19" t="str">
        <f t="shared" si="134"/>
        <v/>
      </c>
      <c r="S685" s="19" t="str">
        <f t="shared" si="135"/>
        <v/>
      </c>
      <c r="T685" s="19" t="str">
        <f t="shared" si="136"/>
        <v/>
      </c>
      <c r="U685" s="19" t="str">
        <f t="shared" si="137"/>
        <v/>
      </c>
      <c r="V685" s="19" t="str">
        <f t="shared" si="138"/>
        <v/>
      </c>
      <c r="W685" s="19" t="str">
        <f t="shared" si="139"/>
        <v/>
      </c>
      <c r="X685" s="17"/>
      <c r="Y685" s="23"/>
      <c r="Z685" s="23"/>
      <c r="AA685" s="26"/>
      <c r="AB685" s="24" t="str">
        <f>IF(B685="","",IF(OR(J685="Owner Funding",J685="Drawings",J685="Transfer",J685="Private"),IF(E685="","OK",IF(COUNTIF('01_Setup'!$B$23:$B$32,E685)=1,"OK","Unknown property")),IF(COUNTIF('01_Setup'!$B$23:$B$32,E685)=1,"OK","Unknown property")))</f>
        <v/>
      </c>
      <c r="AC685" s="24" t="str">
        <f t="shared" si="140"/>
        <v/>
      </c>
      <c r="AD685" s="24" t="str">
        <f t="shared" si="141"/>
        <v/>
      </c>
      <c r="AE685" s="24" t="str">
        <f t="shared" si="142"/>
        <v/>
      </c>
    </row>
    <row r="686" spans="1:31">
      <c r="A686" s="20" t="str">
        <f t="shared" si="130"/>
        <v/>
      </c>
      <c r="B686" s="21"/>
      <c r="C686" s="20" t="str">
        <f>IF(B686="","",IF(AND(B686&gt;='01_Setup'!$B$7,B686&lt;='01_Setup'!$B$8),'01_Setup'!$B$6,"Outside selected year"))</f>
        <v/>
      </c>
      <c r="D686" s="20" t="str">
        <f>IF(B686="","",IF(B686&lt;'01_Setup'!$B$7,"",IF(B686&lt;=DATE('01_Setup'!$B$5,7,5),"Q1",IF(B686&lt;=DATE('01_Setup'!$B$5,10,5),"Q2",IF(B686&lt;=DATE('01_Setup'!$B$5+1,1,5),"Q3",IF(B686&lt;='01_Setup'!$B$8,"Q4",""))))))</f>
        <v/>
      </c>
      <c r="E686" s="22"/>
      <c r="F686" s="25"/>
      <c r="G686" s="25"/>
      <c r="H686" s="22"/>
      <c r="I686" s="22"/>
      <c r="J686" s="22"/>
      <c r="K686" s="22"/>
      <c r="L686" s="22"/>
      <c r="M686" s="17"/>
      <c r="N686" s="18"/>
      <c r="O686" s="19" t="str">
        <f t="shared" si="131"/>
        <v/>
      </c>
      <c r="P686" s="19" t="str">
        <f t="shared" si="132"/>
        <v/>
      </c>
      <c r="Q686" s="19" t="str">
        <f t="shared" si="133"/>
        <v/>
      </c>
      <c r="R686" s="19" t="str">
        <f t="shared" si="134"/>
        <v/>
      </c>
      <c r="S686" s="19" t="str">
        <f t="shared" si="135"/>
        <v/>
      </c>
      <c r="T686" s="19" t="str">
        <f t="shared" si="136"/>
        <v/>
      </c>
      <c r="U686" s="19" t="str">
        <f t="shared" si="137"/>
        <v/>
      </c>
      <c r="V686" s="19" t="str">
        <f t="shared" si="138"/>
        <v/>
      </c>
      <c r="W686" s="19" t="str">
        <f t="shared" si="139"/>
        <v/>
      </c>
      <c r="X686" s="17"/>
      <c r="Y686" s="23"/>
      <c r="Z686" s="23"/>
      <c r="AA686" s="26"/>
      <c r="AB686" s="24" t="str">
        <f>IF(B686="","",IF(OR(J686="Owner Funding",J686="Drawings",J686="Transfer",J686="Private"),IF(E686="","OK",IF(COUNTIF('01_Setup'!$B$23:$B$32,E686)=1,"OK","Unknown property")),IF(COUNTIF('01_Setup'!$B$23:$B$32,E686)=1,"OK","Unknown property")))</f>
        <v/>
      </c>
      <c r="AC686" s="24" t="str">
        <f t="shared" si="140"/>
        <v/>
      </c>
      <c r="AD686" s="24" t="str">
        <f t="shared" si="141"/>
        <v/>
      </c>
      <c r="AE686" s="24" t="str">
        <f t="shared" si="142"/>
        <v/>
      </c>
    </row>
    <row r="687" spans="1:31">
      <c r="A687" s="20" t="str">
        <f t="shared" si="130"/>
        <v/>
      </c>
      <c r="B687" s="21"/>
      <c r="C687" s="20" t="str">
        <f>IF(B687="","",IF(AND(B687&gt;='01_Setup'!$B$7,B687&lt;='01_Setup'!$B$8),'01_Setup'!$B$6,"Outside selected year"))</f>
        <v/>
      </c>
      <c r="D687" s="20" t="str">
        <f>IF(B687="","",IF(B687&lt;'01_Setup'!$B$7,"",IF(B687&lt;=DATE('01_Setup'!$B$5,7,5),"Q1",IF(B687&lt;=DATE('01_Setup'!$B$5,10,5),"Q2",IF(B687&lt;=DATE('01_Setup'!$B$5+1,1,5),"Q3",IF(B687&lt;='01_Setup'!$B$8,"Q4",""))))))</f>
        <v/>
      </c>
      <c r="E687" s="22"/>
      <c r="F687" s="25"/>
      <c r="G687" s="25"/>
      <c r="H687" s="22"/>
      <c r="I687" s="22"/>
      <c r="J687" s="22"/>
      <c r="K687" s="22"/>
      <c r="L687" s="22"/>
      <c r="M687" s="17"/>
      <c r="N687" s="18"/>
      <c r="O687" s="19" t="str">
        <f t="shared" si="131"/>
        <v/>
      </c>
      <c r="P687" s="19" t="str">
        <f t="shared" si="132"/>
        <v/>
      </c>
      <c r="Q687" s="19" t="str">
        <f t="shared" si="133"/>
        <v/>
      </c>
      <c r="R687" s="19" t="str">
        <f t="shared" si="134"/>
        <v/>
      </c>
      <c r="S687" s="19" t="str">
        <f t="shared" si="135"/>
        <v/>
      </c>
      <c r="T687" s="19" t="str">
        <f t="shared" si="136"/>
        <v/>
      </c>
      <c r="U687" s="19" t="str">
        <f t="shared" si="137"/>
        <v/>
      </c>
      <c r="V687" s="19" t="str">
        <f t="shared" si="138"/>
        <v/>
      </c>
      <c r="W687" s="19" t="str">
        <f t="shared" si="139"/>
        <v/>
      </c>
      <c r="X687" s="17"/>
      <c r="Y687" s="23"/>
      <c r="Z687" s="23"/>
      <c r="AA687" s="26"/>
      <c r="AB687" s="24" t="str">
        <f>IF(B687="","",IF(OR(J687="Owner Funding",J687="Drawings",J687="Transfer",J687="Private"),IF(E687="","OK",IF(COUNTIF('01_Setup'!$B$23:$B$32,E687)=1,"OK","Unknown property")),IF(COUNTIF('01_Setup'!$B$23:$B$32,E687)=1,"OK","Unknown property")))</f>
        <v/>
      </c>
      <c r="AC687" s="24" t="str">
        <f t="shared" si="140"/>
        <v/>
      </c>
      <c r="AD687" s="24" t="str">
        <f t="shared" si="141"/>
        <v/>
      </c>
      <c r="AE687" s="24" t="str">
        <f t="shared" si="142"/>
        <v/>
      </c>
    </row>
    <row r="688" spans="1:31">
      <c r="A688" s="20" t="str">
        <f t="shared" si="130"/>
        <v/>
      </c>
      <c r="B688" s="21"/>
      <c r="C688" s="20" t="str">
        <f>IF(B688="","",IF(AND(B688&gt;='01_Setup'!$B$7,B688&lt;='01_Setup'!$B$8),'01_Setup'!$B$6,"Outside selected year"))</f>
        <v/>
      </c>
      <c r="D688" s="20" t="str">
        <f>IF(B688="","",IF(B688&lt;'01_Setup'!$B$7,"",IF(B688&lt;=DATE('01_Setup'!$B$5,7,5),"Q1",IF(B688&lt;=DATE('01_Setup'!$B$5,10,5),"Q2",IF(B688&lt;=DATE('01_Setup'!$B$5+1,1,5),"Q3",IF(B688&lt;='01_Setup'!$B$8,"Q4",""))))))</f>
        <v/>
      </c>
      <c r="E688" s="22"/>
      <c r="F688" s="25"/>
      <c r="G688" s="25"/>
      <c r="H688" s="22"/>
      <c r="I688" s="22"/>
      <c r="J688" s="22"/>
      <c r="K688" s="22"/>
      <c r="L688" s="22"/>
      <c r="M688" s="17"/>
      <c r="N688" s="18"/>
      <c r="O688" s="19" t="str">
        <f t="shared" si="131"/>
        <v/>
      </c>
      <c r="P688" s="19" t="str">
        <f t="shared" si="132"/>
        <v/>
      </c>
      <c r="Q688" s="19" t="str">
        <f t="shared" si="133"/>
        <v/>
      </c>
      <c r="R688" s="19" t="str">
        <f t="shared" si="134"/>
        <v/>
      </c>
      <c r="S688" s="19" t="str">
        <f t="shared" si="135"/>
        <v/>
      </c>
      <c r="T688" s="19" t="str">
        <f t="shared" si="136"/>
        <v/>
      </c>
      <c r="U688" s="19" t="str">
        <f t="shared" si="137"/>
        <v/>
      </c>
      <c r="V688" s="19" t="str">
        <f t="shared" si="138"/>
        <v/>
      </c>
      <c r="W688" s="19" t="str">
        <f t="shared" si="139"/>
        <v/>
      </c>
      <c r="X688" s="17"/>
      <c r="Y688" s="23"/>
      <c r="Z688" s="23"/>
      <c r="AA688" s="26"/>
      <c r="AB688" s="24" t="str">
        <f>IF(B688="","",IF(OR(J688="Owner Funding",J688="Drawings",J688="Transfer",J688="Private"),IF(E688="","OK",IF(COUNTIF('01_Setup'!$B$23:$B$32,E688)=1,"OK","Unknown property")),IF(COUNTIF('01_Setup'!$B$23:$B$32,E688)=1,"OK","Unknown property")))</f>
        <v/>
      </c>
      <c r="AC688" s="24" t="str">
        <f t="shared" si="140"/>
        <v/>
      </c>
      <c r="AD688" s="24" t="str">
        <f t="shared" si="141"/>
        <v/>
      </c>
      <c r="AE688" s="24" t="str">
        <f t="shared" si="142"/>
        <v/>
      </c>
    </row>
    <row r="689" spans="1:31">
      <c r="A689" s="20" t="str">
        <f t="shared" si="130"/>
        <v/>
      </c>
      <c r="B689" s="21"/>
      <c r="C689" s="20" t="str">
        <f>IF(B689="","",IF(AND(B689&gt;='01_Setup'!$B$7,B689&lt;='01_Setup'!$B$8),'01_Setup'!$B$6,"Outside selected year"))</f>
        <v/>
      </c>
      <c r="D689" s="20" t="str">
        <f>IF(B689="","",IF(B689&lt;'01_Setup'!$B$7,"",IF(B689&lt;=DATE('01_Setup'!$B$5,7,5),"Q1",IF(B689&lt;=DATE('01_Setup'!$B$5,10,5),"Q2",IF(B689&lt;=DATE('01_Setup'!$B$5+1,1,5),"Q3",IF(B689&lt;='01_Setup'!$B$8,"Q4",""))))))</f>
        <v/>
      </c>
      <c r="E689" s="22"/>
      <c r="F689" s="25"/>
      <c r="G689" s="25"/>
      <c r="H689" s="22"/>
      <c r="I689" s="22"/>
      <c r="J689" s="22"/>
      <c r="K689" s="22"/>
      <c r="L689" s="22"/>
      <c r="M689" s="17"/>
      <c r="N689" s="18"/>
      <c r="O689" s="19" t="str">
        <f t="shared" si="131"/>
        <v/>
      </c>
      <c r="P689" s="19" t="str">
        <f t="shared" si="132"/>
        <v/>
      </c>
      <c r="Q689" s="19" t="str">
        <f t="shared" si="133"/>
        <v/>
      </c>
      <c r="R689" s="19" t="str">
        <f t="shared" si="134"/>
        <v/>
      </c>
      <c r="S689" s="19" t="str">
        <f t="shared" si="135"/>
        <v/>
      </c>
      <c r="T689" s="19" t="str">
        <f t="shared" si="136"/>
        <v/>
      </c>
      <c r="U689" s="19" t="str">
        <f t="shared" si="137"/>
        <v/>
      </c>
      <c r="V689" s="19" t="str">
        <f t="shared" si="138"/>
        <v/>
      </c>
      <c r="W689" s="19" t="str">
        <f t="shared" si="139"/>
        <v/>
      </c>
      <c r="X689" s="17"/>
      <c r="Y689" s="23"/>
      <c r="Z689" s="23"/>
      <c r="AA689" s="26"/>
      <c r="AB689" s="24" t="str">
        <f>IF(B689="","",IF(OR(J689="Owner Funding",J689="Drawings",J689="Transfer",J689="Private"),IF(E689="","OK",IF(COUNTIF('01_Setup'!$B$23:$B$32,E689)=1,"OK","Unknown property")),IF(COUNTIF('01_Setup'!$B$23:$B$32,E689)=1,"OK","Unknown property")))</f>
        <v/>
      </c>
      <c r="AC689" s="24" t="str">
        <f t="shared" si="140"/>
        <v/>
      </c>
      <c r="AD689" s="24" t="str">
        <f t="shared" si="141"/>
        <v/>
      </c>
      <c r="AE689" s="24" t="str">
        <f t="shared" si="142"/>
        <v/>
      </c>
    </row>
    <row r="690" spans="1:31">
      <c r="A690" s="20" t="str">
        <f t="shared" si="130"/>
        <v/>
      </c>
      <c r="B690" s="21"/>
      <c r="C690" s="20" t="str">
        <f>IF(B690="","",IF(AND(B690&gt;='01_Setup'!$B$7,B690&lt;='01_Setup'!$B$8),'01_Setup'!$B$6,"Outside selected year"))</f>
        <v/>
      </c>
      <c r="D690" s="20" t="str">
        <f>IF(B690="","",IF(B690&lt;'01_Setup'!$B$7,"",IF(B690&lt;=DATE('01_Setup'!$B$5,7,5),"Q1",IF(B690&lt;=DATE('01_Setup'!$B$5,10,5),"Q2",IF(B690&lt;=DATE('01_Setup'!$B$5+1,1,5),"Q3",IF(B690&lt;='01_Setup'!$B$8,"Q4",""))))))</f>
        <v/>
      </c>
      <c r="E690" s="22"/>
      <c r="F690" s="25"/>
      <c r="G690" s="25"/>
      <c r="H690" s="22"/>
      <c r="I690" s="22"/>
      <c r="J690" s="22"/>
      <c r="K690" s="22"/>
      <c r="L690" s="22"/>
      <c r="M690" s="17"/>
      <c r="N690" s="18"/>
      <c r="O690" s="19" t="str">
        <f t="shared" si="131"/>
        <v/>
      </c>
      <c r="P690" s="19" t="str">
        <f t="shared" si="132"/>
        <v/>
      </c>
      <c r="Q690" s="19" t="str">
        <f t="shared" si="133"/>
        <v/>
      </c>
      <c r="R690" s="19" t="str">
        <f t="shared" si="134"/>
        <v/>
      </c>
      <c r="S690" s="19" t="str">
        <f t="shared" si="135"/>
        <v/>
      </c>
      <c r="T690" s="19" t="str">
        <f t="shared" si="136"/>
        <v/>
      </c>
      <c r="U690" s="19" t="str">
        <f t="shared" si="137"/>
        <v/>
      </c>
      <c r="V690" s="19" t="str">
        <f t="shared" si="138"/>
        <v/>
      </c>
      <c r="W690" s="19" t="str">
        <f t="shared" si="139"/>
        <v/>
      </c>
      <c r="X690" s="17"/>
      <c r="Y690" s="23"/>
      <c r="Z690" s="23"/>
      <c r="AA690" s="26"/>
      <c r="AB690" s="24" t="str">
        <f>IF(B690="","",IF(OR(J690="Owner Funding",J690="Drawings",J690="Transfer",J690="Private"),IF(E690="","OK",IF(COUNTIF('01_Setup'!$B$23:$B$32,E690)=1,"OK","Unknown property")),IF(COUNTIF('01_Setup'!$B$23:$B$32,E690)=1,"OK","Unknown property")))</f>
        <v/>
      </c>
      <c r="AC690" s="24" t="str">
        <f t="shared" si="140"/>
        <v/>
      </c>
      <c r="AD690" s="24" t="str">
        <f t="shared" si="141"/>
        <v/>
      </c>
      <c r="AE690" s="24" t="str">
        <f t="shared" si="142"/>
        <v/>
      </c>
    </row>
    <row r="691" spans="1:31">
      <c r="A691" s="20" t="str">
        <f t="shared" si="130"/>
        <v/>
      </c>
      <c r="B691" s="21"/>
      <c r="C691" s="20" t="str">
        <f>IF(B691="","",IF(AND(B691&gt;='01_Setup'!$B$7,B691&lt;='01_Setup'!$B$8),'01_Setup'!$B$6,"Outside selected year"))</f>
        <v/>
      </c>
      <c r="D691" s="20" t="str">
        <f>IF(B691="","",IF(B691&lt;'01_Setup'!$B$7,"",IF(B691&lt;=DATE('01_Setup'!$B$5,7,5),"Q1",IF(B691&lt;=DATE('01_Setup'!$B$5,10,5),"Q2",IF(B691&lt;=DATE('01_Setup'!$B$5+1,1,5),"Q3",IF(B691&lt;='01_Setup'!$B$8,"Q4",""))))))</f>
        <v/>
      </c>
      <c r="E691" s="22"/>
      <c r="F691" s="25"/>
      <c r="G691" s="25"/>
      <c r="H691" s="22"/>
      <c r="I691" s="22"/>
      <c r="J691" s="22"/>
      <c r="K691" s="22"/>
      <c r="L691" s="22"/>
      <c r="M691" s="17"/>
      <c r="N691" s="18"/>
      <c r="O691" s="19" t="str">
        <f t="shared" si="131"/>
        <v/>
      </c>
      <c r="P691" s="19" t="str">
        <f t="shared" si="132"/>
        <v/>
      </c>
      <c r="Q691" s="19" t="str">
        <f t="shared" si="133"/>
        <v/>
      </c>
      <c r="R691" s="19" t="str">
        <f t="shared" si="134"/>
        <v/>
      </c>
      <c r="S691" s="19" t="str">
        <f t="shared" si="135"/>
        <v/>
      </c>
      <c r="T691" s="19" t="str">
        <f t="shared" si="136"/>
        <v/>
      </c>
      <c r="U691" s="19" t="str">
        <f t="shared" si="137"/>
        <v/>
      </c>
      <c r="V691" s="19" t="str">
        <f t="shared" si="138"/>
        <v/>
      </c>
      <c r="W691" s="19" t="str">
        <f t="shared" si="139"/>
        <v/>
      </c>
      <c r="X691" s="17"/>
      <c r="Y691" s="23"/>
      <c r="Z691" s="23"/>
      <c r="AA691" s="26"/>
      <c r="AB691" s="24" t="str">
        <f>IF(B691="","",IF(OR(J691="Owner Funding",J691="Drawings",J691="Transfer",J691="Private"),IF(E691="","OK",IF(COUNTIF('01_Setup'!$B$23:$B$32,E691)=1,"OK","Unknown property")),IF(COUNTIF('01_Setup'!$B$23:$B$32,E691)=1,"OK","Unknown property")))</f>
        <v/>
      </c>
      <c r="AC691" s="24" t="str">
        <f t="shared" si="140"/>
        <v/>
      </c>
      <c r="AD691" s="24" t="str">
        <f t="shared" si="141"/>
        <v/>
      </c>
      <c r="AE691" s="24" t="str">
        <f t="shared" si="142"/>
        <v/>
      </c>
    </row>
    <row r="692" spans="1:31">
      <c r="A692" s="20" t="str">
        <f t="shared" si="130"/>
        <v/>
      </c>
      <c r="B692" s="21"/>
      <c r="C692" s="20" t="str">
        <f>IF(B692="","",IF(AND(B692&gt;='01_Setup'!$B$7,B692&lt;='01_Setup'!$B$8),'01_Setup'!$B$6,"Outside selected year"))</f>
        <v/>
      </c>
      <c r="D692" s="20" t="str">
        <f>IF(B692="","",IF(B692&lt;'01_Setup'!$B$7,"",IF(B692&lt;=DATE('01_Setup'!$B$5,7,5),"Q1",IF(B692&lt;=DATE('01_Setup'!$B$5,10,5),"Q2",IF(B692&lt;=DATE('01_Setup'!$B$5+1,1,5),"Q3",IF(B692&lt;='01_Setup'!$B$8,"Q4",""))))))</f>
        <v/>
      </c>
      <c r="E692" s="22"/>
      <c r="F692" s="25"/>
      <c r="G692" s="25"/>
      <c r="H692" s="22"/>
      <c r="I692" s="22"/>
      <c r="J692" s="22"/>
      <c r="K692" s="22"/>
      <c r="L692" s="22"/>
      <c r="M692" s="17"/>
      <c r="N692" s="18"/>
      <c r="O692" s="19" t="str">
        <f t="shared" si="131"/>
        <v/>
      </c>
      <c r="P692" s="19" t="str">
        <f t="shared" si="132"/>
        <v/>
      </c>
      <c r="Q692" s="19" t="str">
        <f t="shared" si="133"/>
        <v/>
      </c>
      <c r="R692" s="19" t="str">
        <f t="shared" si="134"/>
        <v/>
      </c>
      <c r="S692" s="19" t="str">
        <f t="shared" si="135"/>
        <v/>
      </c>
      <c r="T692" s="19" t="str">
        <f t="shared" si="136"/>
        <v/>
      </c>
      <c r="U692" s="19" t="str">
        <f t="shared" si="137"/>
        <v/>
      </c>
      <c r="V692" s="19" t="str">
        <f t="shared" si="138"/>
        <v/>
      </c>
      <c r="W692" s="19" t="str">
        <f t="shared" si="139"/>
        <v/>
      </c>
      <c r="X692" s="17"/>
      <c r="Y692" s="23"/>
      <c r="Z692" s="23"/>
      <c r="AA692" s="26"/>
      <c r="AB692" s="24" t="str">
        <f>IF(B692="","",IF(OR(J692="Owner Funding",J692="Drawings",J692="Transfer",J692="Private"),IF(E692="","OK",IF(COUNTIF('01_Setup'!$B$23:$B$32,E692)=1,"OK","Unknown property")),IF(COUNTIF('01_Setup'!$B$23:$B$32,E692)=1,"OK","Unknown property")))</f>
        <v/>
      </c>
      <c r="AC692" s="24" t="str">
        <f t="shared" si="140"/>
        <v/>
      </c>
      <c r="AD692" s="24" t="str">
        <f t="shared" si="141"/>
        <v/>
      </c>
      <c r="AE692" s="24" t="str">
        <f t="shared" si="142"/>
        <v/>
      </c>
    </row>
    <row r="693" spans="1:31">
      <c r="A693" s="20" t="str">
        <f t="shared" si="130"/>
        <v/>
      </c>
      <c r="B693" s="21"/>
      <c r="C693" s="20" t="str">
        <f>IF(B693="","",IF(AND(B693&gt;='01_Setup'!$B$7,B693&lt;='01_Setup'!$B$8),'01_Setup'!$B$6,"Outside selected year"))</f>
        <v/>
      </c>
      <c r="D693" s="20" t="str">
        <f>IF(B693="","",IF(B693&lt;'01_Setup'!$B$7,"",IF(B693&lt;=DATE('01_Setup'!$B$5,7,5),"Q1",IF(B693&lt;=DATE('01_Setup'!$B$5,10,5),"Q2",IF(B693&lt;=DATE('01_Setup'!$B$5+1,1,5),"Q3",IF(B693&lt;='01_Setup'!$B$8,"Q4",""))))))</f>
        <v/>
      </c>
      <c r="E693" s="22"/>
      <c r="F693" s="25"/>
      <c r="G693" s="25"/>
      <c r="H693" s="22"/>
      <c r="I693" s="22"/>
      <c r="J693" s="22"/>
      <c r="K693" s="22"/>
      <c r="L693" s="22"/>
      <c r="M693" s="17"/>
      <c r="N693" s="18"/>
      <c r="O693" s="19" t="str">
        <f t="shared" si="131"/>
        <v/>
      </c>
      <c r="P693" s="19" t="str">
        <f t="shared" si="132"/>
        <v/>
      </c>
      <c r="Q693" s="19" t="str">
        <f t="shared" si="133"/>
        <v/>
      </c>
      <c r="R693" s="19" t="str">
        <f t="shared" si="134"/>
        <v/>
      </c>
      <c r="S693" s="19" t="str">
        <f t="shared" si="135"/>
        <v/>
      </c>
      <c r="T693" s="19" t="str">
        <f t="shared" si="136"/>
        <v/>
      </c>
      <c r="U693" s="19" t="str">
        <f t="shared" si="137"/>
        <v/>
      </c>
      <c r="V693" s="19" t="str">
        <f t="shared" si="138"/>
        <v/>
      </c>
      <c r="W693" s="19" t="str">
        <f t="shared" si="139"/>
        <v/>
      </c>
      <c r="X693" s="17"/>
      <c r="Y693" s="23"/>
      <c r="Z693" s="23"/>
      <c r="AA693" s="26"/>
      <c r="AB693" s="24" t="str">
        <f>IF(B693="","",IF(OR(J693="Owner Funding",J693="Drawings",J693="Transfer",J693="Private"),IF(E693="","OK",IF(COUNTIF('01_Setup'!$B$23:$B$32,E693)=1,"OK","Unknown property")),IF(COUNTIF('01_Setup'!$B$23:$B$32,E693)=1,"OK","Unknown property")))</f>
        <v/>
      </c>
      <c r="AC693" s="24" t="str">
        <f t="shared" si="140"/>
        <v/>
      </c>
      <c r="AD693" s="24" t="str">
        <f t="shared" si="141"/>
        <v/>
      </c>
      <c r="AE693" s="24" t="str">
        <f t="shared" si="142"/>
        <v/>
      </c>
    </row>
    <row r="694" spans="1:31">
      <c r="A694" s="20" t="str">
        <f t="shared" si="130"/>
        <v/>
      </c>
      <c r="B694" s="21"/>
      <c r="C694" s="20" t="str">
        <f>IF(B694="","",IF(AND(B694&gt;='01_Setup'!$B$7,B694&lt;='01_Setup'!$B$8),'01_Setup'!$B$6,"Outside selected year"))</f>
        <v/>
      </c>
      <c r="D694" s="20" t="str">
        <f>IF(B694="","",IF(B694&lt;'01_Setup'!$B$7,"",IF(B694&lt;=DATE('01_Setup'!$B$5,7,5),"Q1",IF(B694&lt;=DATE('01_Setup'!$B$5,10,5),"Q2",IF(B694&lt;=DATE('01_Setup'!$B$5+1,1,5),"Q3",IF(B694&lt;='01_Setup'!$B$8,"Q4",""))))))</f>
        <v/>
      </c>
      <c r="E694" s="22"/>
      <c r="F694" s="25"/>
      <c r="G694" s="25"/>
      <c r="H694" s="22"/>
      <c r="I694" s="22"/>
      <c r="J694" s="22"/>
      <c r="K694" s="22"/>
      <c r="L694" s="22"/>
      <c r="M694" s="17"/>
      <c r="N694" s="18"/>
      <c r="O694" s="19" t="str">
        <f t="shared" si="131"/>
        <v/>
      </c>
      <c r="P694" s="19" t="str">
        <f t="shared" si="132"/>
        <v/>
      </c>
      <c r="Q694" s="19" t="str">
        <f t="shared" si="133"/>
        <v/>
      </c>
      <c r="R694" s="19" t="str">
        <f t="shared" si="134"/>
        <v/>
      </c>
      <c r="S694" s="19" t="str">
        <f t="shared" si="135"/>
        <v/>
      </c>
      <c r="T694" s="19" t="str">
        <f t="shared" si="136"/>
        <v/>
      </c>
      <c r="U694" s="19" t="str">
        <f t="shared" si="137"/>
        <v/>
      </c>
      <c r="V694" s="19" t="str">
        <f t="shared" si="138"/>
        <v/>
      </c>
      <c r="W694" s="19" t="str">
        <f t="shared" si="139"/>
        <v/>
      </c>
      <c r="X694" s="17"/>
      <c r="Y694" s="23"/>
      <c r="Z694" s="23"/>
      <c r="AA694" s="26"/>
      <c r="AB694" s="24" t="str">
        <f>IF(B694="","",IF(OR(J694="Owner Funding",J694="Drawings",J694="Transfer",J694="Private"),IF(E694="","OK",IF(COUNTIF('01_Setup'!$B$23:$B$32,E694)=1,"OK","Unknown property")),IF(COUNTIF('01_Setup'!$B$23:$B$32,E694)=1,"OK","Unknown property")))</f>
        <v/>
      </c>
      <c r="AC694" s="24" t="str">
        <f t="shared" si="140"/>
        <v/>
      </c>
      <c r="AD694" s="24" t="str">
        <f t="shared" si="141"/>
        <v/>
      </c>
      <c r="AE694" s="24" t="str">
        <f t="shared" si="142"/>
        <v/>
      </c>
    </row>
    <row r="695" spans="1:31">
      <c r="A695" s="20" t="str">
        <f t="shared" si="130"/>
        <v/>
      </c>
      <c r="B695" s="21"/>
      <c r="C695" s="20" t="str">
        <f>IF(B695="","",IF(AND(B695&gt;='01_Setup'!$B$7,B695&lt;='01_Setup'!$B$8),'01_Setup'!$B$6,"Outside selected year"))</f>
        <v/>
      </c>
      <c r="D695" s="20" t="str">
        <f>IF(B695="","",IF(B695&lt;'01_Setup'!$B$7,"",IF(B695&lt;=DATE('01_Setup'!$B$5,7,5),"Q1",IF(B695&lt;=DATE('01_Setup'!$B$5,10,5),"Q2",IF(B695&lt;=DATE('01_Setup'!$B$5+1,1,5),"Q3",IF(B695&lt;='01_Setup'!$B$8,"Q4",""))))))</f>
        <v/>
      </c>
      <c r="E695" s="22"/>
      <c r="F695" s="25"/>
      <c r="G695" s="25"/>
      <c r="H695" s="22"/>
      <c r="I695" s="22"/>
      <c r="J695" s="22"/>
      <c r="K695" s="22"/>
      <c r="L695" s="22"/>
      <c r="M695" s="17"/>
      <c r="N695" s="18"/>
      <c r="O695" s="19" t="str">
        <f t="shared" si="131"/>
        <v/>
      </c>
      <c r="P695" s="19" t="str">
        <f t="shared" si="132"/>
        <v/>
      </c>
      <c r="Q695" s="19" t="str">
        <f t="shared" si="133"/>
        <v/>
      </c>
      <c r="R695" s="19" t="str">
        <f t="shared" si="134"/>
        <v/>
      </c>
      <c r="S695" s="19" t="str">
        <f t="shared" si="135"/>
        <v/>
      </c>
      <c r="T695" s="19" t="str">
        <f t="shared" si="136"/>
        <v/>
      </c>
      <c r="U695" s="19" t="str">
        <f t="shared" si="137"/>
        <v/>
      </c>
      <c r="V695" s="19" t="str">
        <f t="shared" si="138"/>
        <v/>
      </c>
      <c r="W695" s="19" t="str">
        <f t="shared" si="139"/>
        <v/>
      </c>
      <c r="X695" s="17"/>
      <c r="Y695" s="23"/>
      <c r="Z695" s="23"/>
      <c r="AA695" s="26"/>
      <c r="AB695" s="24" t="str">
        <f>IF(B695="","",IF(OR(J695="Owner Funding",J695="Drawings",J695="Transfer",J695="Private"),IF(E695="","OK",IF(COUNTIF('01_Setup'!$B$23:$B$32,E695)=1,"OK","Unknown property")),IF(COUNTIF('01_Setup'!$B$23:$B$32,E695)=1,"OK","Unknown property")))</f>
        <v/>
      </c>
      <c r="AC695" s="24" t="str">
        <f t="shared" si="140"/>
        <v/>
      </c>
      <c r="AD695" s="24" t="str">
        <f t="shared" si="141"/>
        <v/>
      </c>
      <c r="AE695" s="24" t="str">
        <f t="shared" si="142"/>
        <v/>
      </c>
    </row>
    <row r="696" spans="1:31">
      <c r="A696" s="20" t="str">
        <f t="shared" si="130"/>
        <v/>
      </c>
      <c r="B696" s="21"/>
      <c r="C696" s="20" t="str">
        <f>IF(B696="","",IF(AND(B696&gt;='01_Setup'!$B$7,B696&lt;='01_Setup'!$B$8),'01_Setup'!$B$6,"Outside selected year"))</f>
        <v/>
      </c>
      <c r="D696" s="20" t="str">
        <f>IF(B696="","",IF(B696&lt;'01_Setup'!$B$7,"",IF(B696&lt;=DATE('01_Setup'!$B$5,7,5),"Q1",IF(B696&lt;=DATE('01_Setup'!$B$5,10,5),"Q2",IF(B696&lt;=DATE('01_Setup'!$B$5+1,1,5),"Q3",IF(B696&lt;='01_Setup'!$B$8,"Q4",""))))))</f>
        <v/>
      </c>
      <c r="E696" s="22"/>
      <c r="F696" s="25"/>
      <c r="G696" s="25"/>
      <c r="H696" s="22"/>
      <c r="I696" s="22"/>
      <c r="J696" s="22"/>
      <c r="K696" s="22"/>
      <c r="L696" s="22"/>
      <c r="M696" s="17"/>
      <c r="N696" s="18"/>
      <c r="O696" s="19" t="str">
        <f t="shared" si="131"/>
        <v/>
      </c>
      <c r="P696" s="19" t="str">
        <f t="shared" si="132"/>
        <v/>
      </c>
      <c r="Q696" s="19" t="str">
        <f t="shared" si="133"/>
        <v/>
      </c>
      <c r="R696" s="19" t="str">
        <f t="shared" si="134"/>
        <v/>
      </c>
      <c r="S696" s="19" t="str">
        <f t="shared" si="135"/>
        <v/>
      </c>
      <c r="T696" s="19" t="str">
        <f t="shared" si="136"/>
        <v/>
      </c>
      <c r="U696" s="19" t="str">
        <f t="shared" si="137"/>
        <v/>
      </c>
      <c r="V696" s="19" t="str">
        <f t="shared" si="138"/>
        <v/>
      </c>
      <c r="W696" s="19" t="str">
        <f t="shared" si="139"/>
        <v/>
      </c>
      <c r="X696" s="17"/>
      <c r="Y696" s="23"/>
      <c r="Z696" s="23"/>
      <c r="AA696" s="26"/>
      <c r="AB696" s="24" t="str">
        <f>IF(B696="","",IF(OR(J696="Owner Funding",J696="Drawings",J696="Transfer",J696="Private"),IF(E696="","OK",IF(COUNTIF('01_Setup'!$B$23:$B$32,E696)=1,"OK","Unknown property")),IF(COUNTIF('01_Setup'!$B$23:$B$32,E696)=1,"OK","Unknown property")))</f>
        <v/>
      </c>
      <c r="AC696" s="24" t="str">
        <f t="shared" si="140"/>
        <v/>
      </c>
      <c r="AD696" s="24" t="str">
        <f t="shared" si="141"/>
        <v/>
      </c>
      <c r="AE696" s="24" t="str">
        <f t="shared" si="142"/>
        <v/>
      </c>
    </row>
    <row r="697" spans="1:31">
      <c r="A697" s="20" t="str">
        <f t="shared" si="130"/>
        <v/>
      </c>
      <c r="B697" s="21"/>
      <c r="C697" s="20" t="str">
        <f>IF(B697="","",IF(AND(B697&gt;='01_Setup'!$B$7,B697&lt;='01_Setup'!$B$8),'01_Setup'!$B$6,"Outside selected year"))</f>
        <v/>
      </c>
      <c r="D697" s="20" t="str">
        <f>IF(B697="","",IF(B697&lt;'01_Setup'!$B$7,"",IF(B697&lt;=DATE('01_Setup'!$B$5,7,5),"Q1",IF(B697&lt;=DATE('01_Setup'!$B$5,10,5),"Q2",IF(B697&lt;=DATE('01_Setup'!$B$5+1,1,5),"Q3",IF(B697&lt;='01_Setup'!$B$8,"Q4",""))))))</f>
        <v/>
      </c>
      <c r="E697" s="22"/>
      <c r="F697" s="25"/>
      <c r="G697" s="25"/>
      <c r="H697" s="22"/>
      <c r="I697" s="22"/>
      <c r="J697" s="22"/>
      <c r="K697" s="22"/>
      <c r="L697" s="22"/>
      <c r="M697" s="17"/>
      <c r="N697" s="18"/>
      <c r="O697" s="19" t="str">
        <f t="shared" si="131"/>
        <v/>
      </c>
      <c r="P697" s="19" t="str">
        <f t="shared" si="132"/>
        <v/>
      </c>
      <c r="Q697" s="19" t="str">
        <f t="shared" si="133"/>
        <v/>
      </c>
      <c r="R697" s="19" t="str">
        <f t="shared" si="134"/>
        <v/>
      </c>
      <c r="S697" s="19" t="str">
        <f t="shared" si="135"/>
        <v/>
      </c>
      <c r="T697" s="19" t="str">
        <f t="shared" si="136"/>
        <v/>
      </c>
      <c r="U697" s="19" t="str">
        <f t="shared" si="137"/>
        <v/>
      </c>
      <c r="V697" s="19" t="str">
        <f t="shared" si="138"/>
        <v/>
      </c>
      <c r="W697" s="19" t="str">
        <f t="shared" si="139"/>
        <v/>
      </c>
      <c r="X697" s="17"/>
      <c r="Y697" s="23"/>
      <c r="Z697" s="23"/>
      <c r="AA697" s="26"/>
      <c r="AB697" s="24" t="str">
        <f>IF(B697="","",IF(OR(J697="Owner Funding",J697="Drawings",J697="Transfer",J697="Private"),IF(E697="","OK",IF(COUNTIF('01_Setup'!$B$23:$B$32,E697)=1,"OK","Unknown property")),IF(COUNTIF('01_Setup'!$B$23:$B$32,E697)=1,"OK","Unknown property")))</f>
        <v/>
      </c>
      <c r="AC697" s="24" t="str">
        <f t="shared" si="140"/>
        <v/>
      </c>
      <c r="AD697" s="24" t="str">
        <f t="shared" si="141"/>
        <v/>
      </c>
      <c r="AE697" s="24" t="str">
        <f t="shared" si="142"/>
        <v/>
      </c>
    </row>
    <row r="698" spans="1:31">
      <c r="A698" s="20" t="str">
        <f t="shared" si="130"/>
        <v/>
      </c>
      <c r="B698" s="21"/>
      <c r="C698" s="20" t="str">
        <f>IF(B698="","",IF(AND(B698&gt;='01_Setup'!$B$7,B698&lt;='01_Setup'!$B$8),'01_Setup'!$B$6,"Outside selected year"))</f>
        <v/>
      </c>
      <c r="D698" s="20" t="str">
        <f>IF(B698="","",IF(B698&lt;'01_Setup'!$B$7,"",IF(B698&lt;=DATE('01_Setup'!$B$5,7,5),"Q1",IF(B698&lt;=DATE('01_Setup'!$B$5,10,5),"Q2",IF(B698&lt;=DATE('01_Setup'!$B$5+1,1,5),"Q3",IF(B698&lt;='01_Setup'!$B$8,"Q4",""))))))</f>
        <v/>
      </c>
      <c r="E698" s="22"/>
      <c r="F698" s="25"/>
      <c r="G698" s="25"/>
      <c r="H698" s="22"/>
      <c r="I698" s="22"/>
      <c r="J698" s="22"/>
      <c r="K698" s="22"/>
      <c r="L698" s="22"/>
      <c r="M698" s="17"/>
      <c r="N698" s="18"/>
      <c r="O698" s="19" t="str">
        <f t="shared" si="131"/>
        <v/>
      </c>
      <c r="P698" s="19" t="str">
        <f t="shared" si="132"/>
        <v/>
      </c>
      <c r="Q698" s="19" t="str">
        <f t="shared" si="133"/>
        <v/>
      </c>
      <c r="R698" s="19" t="str">
        <f t="shared" si="134"/>
        <v/>
      </c>
      <c r="S698" s="19" t="str">
        <f t="shared" si="135"/>
        <v/>
      </c>
      <c r="T698" s="19" t="str">
        <f t="shared" si="136"/>
        <v/>
      </c>
      <c r="U698" s="19" t="str">
        <f t="shared" si="137"/>
        <v/>
      </c>
      <c r="V698" s="19" t="str">
        <f t="shared" si="138"/>
        <v/>
      </c>
      <c r="W698" s="19" t="str">
        <f t="shared" si="139"/>
        <v/>
      </c>
      <c r="X698" s="17"/>
      <c r="Y698" s="23"/>
      <c r="Z698" s="23"/>
      <c r="AA698" s="26"/>
      <c r="AB698" s="24" t="str">
        <f>IF(B698="","",IF(OR(J698="Owner Funding",J698="Drawings",J698="Transfer",J698="Private"),IF(E698="","OK",IF(COUNTIF('01_Setup'!$B$23:$B$32,E698)=1,"OK","Unknown property")),IF(COUNTIF('01_Setup'!$B$23:$B$32,E698)=1,"OK","Unknown property")))</f>
        <v/>
      </c>
      <c r="AC698" s="24" t="str">
        <f t="shared" si="140"/>
        <v/>
      </c>
      <c r="AD698" s="24" t="str">
        <f t="shared" si="141"/>
        <v/>
      </c>
      <c r="AE698" s="24" t="str">
        <f t="shared" si="142"/>
        <v/>
      </c>
    </row>
    <row r="699" spans="1:31">
      <c r="A699" s="20" t="str">
        <f t="shared" si="130"/>
        <v/>
      </c>
      <c r="B699" s="21"/>
      <c r="C699" s="20" t="str">
        <f>IF(B699="","",IF(AND(B699&gt;='01_Setup'!$B$7,B699&lt;='01_Setup'!$B$8),'01_Setup'!$B$6,"Outside selected year"))</f>
        <v/>
      </c>
      <c r="D699" s="20" t="str">
        <f>IF(B699="","",IF(B699&lt;'01_Setup'!$B$7,"",IF(B699&lt;=DATE('01_Setup'!$B$5,7,5),"Q1",IF(B699&lt;=DATE('01_Setup'!$B$5,10,5),"Q2",IF(B699&lt;=DATE('01_Setup'!$B$5+1,1,5),"Q3",IF(B699&lt;='01_Setup'!$B$8,"Q4",""))))))</f>
        <v/>
      </c>
      <c r="E699" s="22"/>
      <c r="F699" s="25"/>
      <c r="G699" s="25"/>
      <c r="H699" s="22"/>
      <c r="I699" s="22"/>
      <c r="J699" s="22"/>
      <c r="K699" s="22"/>
      <c r="L699" s="22"/>
      <c r="M699" s="17"/>
      <c r="N699" s="18"/>
      <c r="O699" s="19" t="str">
        <f t="shared" si="131"/>
        <v/>
      </c>
      <c r="P699" s="19" t="str">
        <f t="shared" si="132"/>
        <v/>
      </c>
      <c r="Q699" s="19" t="str">
        <f t="shared" si="133"/>
        <v/>
      </c>
      <c r="R699" s="19" t="str">
        <f t="shared" si="134"/>
        <v/>
      </c>
      <c r="S699" s="19" t="str">
        <f t="shared" si="135"/>
        <v/>
      </c>
      <c r="T699" s="19" t="str">
        <f t="shared" si="136"/>
        <v/>
      </c>
      <c r="U699" s="19" t="str">
        <f t="shared" si="137"/>
        <v/>
      </c>
      <c r="V699" s="19" t="str">
        <f t="shared" si="138"/>
        <v/>
      </c>
      <c r="W699" s="19" t="str">
        <f t="shared" si="139"/>
        <v/>
      </c>
      <c r="X699" s="17"/>
      <c r="Y699" s="23"/>
      <c r="Z699" s="23"/>
      <c r="AA699" s="26"/>
      <c r="AB699" s="24" t="str">
        <f>IF(B699="","",IF(OR(J699="Owner Funding",J699="Drawings",J699="Transfer",J699="Private"),IF(E699="","OK",IF(COUNTIF('01_Setup'!$B$23:$B$32,E699)=1,"OK","Unknown property")),IF(COUNTIF('01_Setup'!$B$23:$B$32,E699)=1,"OK","Unknown property")))</f>
        <v/>
      </c>
      <c r="AC699" s="24" t="str">
        <f t="shared" si="140"/>
        <v/>
      </c>
      <c r="AD699" s="24" t="str">
        <f t="shared" si="141"/>
        <v/>
      </c>
      <c r="AE699" s="24" t="str">
        <f t="shared" si="142"/>
        <v/>
      </c>
    </row>
    <row r="700" spans="1:31">
      <c r="A700" s="20" t="str">
        <f t="shared" si="130"/>
        <v/>
      </c>
      <c r="B700" s="21"/>
      <c r="C700" s="20" t="str">
        <f>IF(B700="","",IF(AND(B700&gt;='01_Setup'!$B$7,B700&lt;='01_Setup'!$B$8),'01_Setup'!$B$6,"Outside selected year"))</f>
        <v/>
      </c>
      <c r="D700" s="20" t="str">
        <f>IF(B700="","",IF(B700&lt;'01_Setup'!$B$7,"",IF(B700&lt;=DATE('01_Setup'!$B$5,7,5),"Q1",IF(B700&lt;=DATE('01_Setup'!$B$5,10,5),"Q2",IF(B700&lt;=DATE('01_Setup'!$B$5+1,1,5),"Q3",IF(B700&lt;='01_Setup'!$B$8,"Q4",""))))))</f>
        <v/>
      </c>
      <c r="E700" s="22"/>
      <c r="F700" s="25"/>
      <c r="G700" s="25"/>
      <c r="H700" s="22"/>
      <c r="I700" s="22"/>
      <c r="J700" s="22"/>
      <c r="K700" s="22"/>
      <c r="L700" s="22"/>
      <c r="M700" s="17"/>
      <c r="N700" s="18"/>
      <c r="O700" s="19" t="str">
        <f t="shared" si="131"/>
        <v/>
      </c>
      <c r="P700" s="19" t="str">
        <f t="shared" si="132"/>
        <v/>
      </c>
      <c r="Q700" s="19" t="str">
        <f t="shared" si="133"/>
        <v/>
      </c>
      <c r="R700" s="19" t="str">
        <f t="shared" si="134"/>
        <v/>
      </c>
      <c r="S700" s="19" t="str">
        <f t="shared" si="135"/>
        <v/>
      </c>
      <c r="T700" s="19" t="str">
        <f t="shared" si="136"/>
        <v/>
      </c>
      <c r="U700" s="19" t="str">
        <f t="shared" si="137"/>
        <v/>
      </c>
      <c r="V700" s="19" t="str">
        <f t="shared" si="138"/>
        <v/>
      </c>
      <c r="W700" s="19" t="str">
        <f t="shared" si="139"/>
        <v/>
      </c>
      <c r="X700" s="17"/>
      <c r="Y700" s="23"/>
      <c r="Z700" s="23"/>
      <c r="AA700" s="26"/>
      <c r="AB700" s="24" t="str">
        <f>IF(B700="","",IF(OR(J700="Owner Funding",J700="Drawings",J700="Transfer",J700="Private"),IF(E700="","OK",IF(COUNTIF('01_Setup'!$B$23:$B$32,E700)=1,"OK","Unknown property")),IF(COUNTIF('01_Setup'!$B$23:$B$32,E700)=1,"OK","Unknown property")))</f>
        <v/>
      </c>
      <c r="AC700" s="24" t="str">
        <f t="shared" si="140"/>
        <v/>
      </c>
      <c r="AD700" s="24" t="str">
        <f t="shared" si="141"/>
        <v/>
      </c>
      <c r="AE700" s="24" t="str">
        <f t="shared" si="142"/>
        <v/>
      </c>
    </row>
    <row r="701" spans="1:31">
      <c r="A701" s="20" t="str">
        <f t="shared" si="130"/>
        <v/>
      </c>
      <c r="B701" s="21"/>
      <c r="C701" s="20" t="str">
        <f>IF(B701="","",IF(AND(B701&gt;='01_Setup'!$B$7,B701&lt;='01_Setup'!$B$8),'01_Setup'!$B$6,"Outside selected year"))</f>
        <v/>
      </c>
      <c r="D701" s="20" t="str">
        <f>IF(B701="","",IF(B701&lt;'01_Setup'!$B$7,"",IF(B701&lt;=DATE('01_Setup'!$B$5,7,5),"Q1",IF(B701&lt;=DATE('01_Setup'!$B$5,10,5),"Q2",IF(B701&lt;=DATE('01_Setup'!$B$5+1,1,5),"Q3",IF(B701&lt;='01_Setup'!$B$8,"Q4",""))))))</f>
        <v/>
      </c>
      <c r="E701" s="22"/>
      <c r="F701" s="25"/>
      <c r="G701" s="25"/>
      <c r="H701" s="22"/>
      <c r="I701" s="22"/>
      <c r="J701" s="22"/>
      <c r="K701" s="22"/>
      <c r="L701" s="22"/>
      <c r="M701" s="17"/>
      <c r="N701" s="18"/>
      <c r="O701" s="19" t="str">
        <f t="shared" si="131"/>
        <v/>
      </c>
      <c r="P701" s="19" t="str">
        <f t="shared" si="132"/>
        <v/>
      </c>
      <c r="Q701" s="19" t="str">
        <f t="shared" si="133"/>
        <v/>
      </c>
      <c r="R701" s="19" t="str">
        <f t="shared" si="134"/>
        <v/>
      </c>
      <c r="S701" s="19" t="str">
        <f t="shared" si="135"/>
        <v/>
      </c>
      <c r="T701" s="19" t="str">
        <f t="shared" si="136"/>
        <v/>
      </c>
      <c r="U701" s="19" t="str">
        <f t="shared" si="137"/>
        <v/>
      </c>
      <c r="V701" s="19" t="str">
        <f t="shared" si="138"/>
        <v/>
      </c>
      <c r="W701" s="19" t="str">
        <f t="shared" si="139"/>
        <v/>
      </c>
      <c r="X701" s="17"/>
      <c r="Y701" s="23"/>
      <c r="Z701" s="23"/>
      <c r="AA701" s="26"/>
      <c r="AB701" s="24" t="str">
        <f>IF(B701="","",IF(OR(J701="Owner Funding",J701="Drawings",J701="Transfer",J701="Private"),IF(E701="","OK",IF(COUNTIF('01_Setup'!$B$23:$B$32,E701)=1,"OK","Unknown property")),IF(COUNTIF('01_Setup'!$B$23:$B$32,E701)=1,"OK","Unknown property")))</f>
        <v/>
      </c>
      <c r="AC701" s="24" t="str">
        <f t="shared" si="140"/>
        <v/>
      </c>
      <c r="AD701" s="24" t="str">
        <f t="shared" si="141"/>
        <v/>
      </c>
      <c r="AE701" s="24" t="str">
        <f t="shared" si="142"/>
        <v/>
      </c>
    </row>
    <row r="702" spans="1:31">
      <c r="A702" s="20" t="str">
        <f t="shared" si="130"/>
        <v/>
      </c>
      <c r="B702" s="21"/>
      <c r="C702" s="20" t="str">
        <f>IF(B702="","",IF(AND(B702&gt;='01_Setup'!$B$7,B702&lt;='01_Setup'!$B$8),'01_Setup'!$B$6,"Outside selected year"))</f>
        <v/>
      </c>
      <c r="D702" s="20" t="str">
        <f>IF(B702="","",IF(B702&lt;'01_Setup'!$B$7,"",IF(B702&lt;=DATE('01_Setup'!$B$5,7,5),"Q1",IF(B702&lt;=DATE('01_Setup'!$B$5,10,5),"Q2",IF(B702&lt;=DATE('01_Setup'!$B$5+1,1,5),"Q3",IF(B702&lt;='01_Setup'!$B$8,"Q4",""))))))</f>
        <v/>
      </c>
      <c r="E702" s="22"/>
      <c r="F702" s="25"/>
      <c r="G702" s="25"/>
      <c r="H702" s="22"/>
      <c r="I702" s="22"/>
      <c r="J702" s="22"/>
      <c r="K702" s="22"/>
      <c r="L702" s="22"/>
      <c r="M702" s="17"/>
      <c r="N702" s="18"/>
      <c r="O702" s="19" t="str">
        <f t="shared" si="131"/>
        <v/>
      </c>
      <c r="P702" s="19" t="str">
        <f t="shared" si="132"/>
        <v/>
      </c>
      <c r="Q702" s="19" t="str">
        <f t="shared" si="133"/>
        <v/>
      </c>
      <c r="R702" s="19" t="str">
        <f t="shared" si="134"/>
        <v/>
      </c>
      <c r="S702" s="19" t="str">
        <f t="shared" si="135"/>
        <v/>
      </c>
      <c r="T702" s="19" t="str">
        <f t="shared" si="136"/>
        <v/>
      </c>
      <c r="U702" s="19" t="str">
        <f t="shared" si="137"/>
        <v/>
      </c>
      <c r="V702" s="19" t="str">
        <f t="shared" si="138"/>
        <v/>
      </c>
      <c r="W702" s="19" t="str">
        <f t="shared" si="139"/>
        <v/>
      </c>
      <c r="X702" s="17"/>
      <c r="Y702" s="23"/>
      <c r="Z702" s="23"/>
      <c r="AA702" s="26"/>
      <c r="AB702" s="24" t="str">
        <f>IF(B702="","",IF(OR(J702="Owner Funding",J702="Drawings",J702="Transfer",J702="Private"),IF(E702="","OK",IF(COUNTIF('01_Setup'!$B$23:$B$32,E702)=1,"OK","Unknown property")),IF(COUNTIF('01_Setup'!$B$23:$B$32,E702)=1,"OK","Unknown property")))</f>
        <v/>
      </c>
      <c r="AC702" s="24" t="str">
        <f t="shared" si="140"/>
        <v/>
      </c>
      <c r="AD702" s="24" t="str">
        <f t="shared" si="141"/>
        <v/>
      </c>
      <c r="AE702" s="24" t="str">
        <f t="shared" si="142"/>
        <v/>
      </c>
    </row>
    <row r="703" spans="1:31">
      <c r="A703" s="20" t="str">
        <f t="shared" si="130"/>
        <v/>
      </c>
      <c r="B703" s="21"/>
      <c r="C703" s="20" t="str">
        <f>IF(B703="","",IF(AND(B703&gt;='01_Setup'!$B$7,B703&lt;='01_Setup'!$B$8),'01_Setup'!$B$6,"Outside selected year"))</f>
        <v/>
      </c>
      <c r="D703" s="20" t="str">
        <f>IF(B703="","",IF(B703&lt;'01_Setup'!$B$7,"",IF(B703&lt;=DATE('01_Setup'!$B$5,7,5),"Q1",IF(B703&lt;=DATE('01_Setup'!$B$5,10,5),"Q2",IF(B703&lt;=DATE('01_Setup'!$B$5+1,1,5),"Q3",IF(B703&lt;='01_Setup'!$B$8,"Q4",""))))))</f>
        <v/>
      </c>
      <c r="E703" s="22"/>
      <c r="F703" s="25"/>
      <c r="G703" s="25"/>
      <c r="H703" s="22"/>
      <c r="I703" s="22"/>
      <c r="J703" s="22"/>
      <c r="K703" s="22"/>
      <c r="L703" s="22"/>
      <c r="M703" s="17"/>
      <c r="N703" s="18"/>
      <c r="O703" s="19" t="str">
        <f t="shared" si="131"/>
        <v/>
      </c>
      <c r="P703" s="19" t="str">
        <f t="shared" si="132"/>
        <v/>
      </c>
      <c r="Q703" s="19" t="str">
        <f t="shared" si="133"/>
        <v/>
      </c>
      <c r="R703" s="19" t="str">
        <f t="shared" si="134"/>
        <v/>
      </c>
      <c r="S703" s="19" t="str">
        <f t="shared" si="135"/>
        <v/>
      </c>
      <c r="T703" s="19" t="str">
        <f t="shared" si="136"/>
        <v/>
      </c>
      <c r="U703" s="19" t="str">
        <f t="shared" si="137"/>
        <v/>
      </c>
      <c r="V703" s="19" t="str">
        <f t="shared" si="138"/>
        <v/>
      </c>
      <c r="W703" s="19" t="str">
        <f t="shared" si="139"/>
        <v/>
      </c>
      <c r="X703" s="17"/>
      <c r="Y703" s="23"/>
      <c r="Z703" s="23"/>
      <c r="AA703" s="26"/>
      <c r="AB703" s="24" t="str">
        <f>IF(B703="","",IF(OR(J703="Owner Funding",J703="Drawings",J703="Transfer",J703="Private"),IF(E703="","OK",IF(COUNTIF('01_Setup'!$B$23:$B$32,E703)=1,"OK","Unknown property")),IF(COUNTIF('01_Setup'!$B$23:$B$32,E703)=1,"OK","Unknown property")))</f>
        <v/>
      </c>
      <c r="AC703" s="24" t="str">
        <f t="shared" si="140"/>
        <v/>
      </c>
      <c r="AD703" s="24" t="str">
        <f t="shared" si="141"/>
        <v/>
      </c>
      <c r="AE703" s="24" t="str">
        <f t="shared" si="142"/>
        <v/>
      </c>
    </row>
    <row r="704" spans="1:31">
      <c r="A704" s="20" t="str">
        <f t="shared" si="130"/>
        <v/>
      </c>
      <c r="B704" s="21"/>
      <c r="C704" s="20" t="str">
        <f>IF(B704="","",IF(AND(B704&gt;='01_Setup'!$B$7,B704&lt;='01_Setup'!$B$8),'01_Setup'!$B$6,"Outside selected year"))</f>
        <v/>
      </c>
      <c r="D704" s="20" t="str">
        <f>IF(B704="","",IF(B704&lt;'01_Setup'!$B$7,"",IF(B704&lt;=DATE('01_Setup'!$B$5,7,5),"Q1",IF(B704&lt;=DATE('01_Setup'!$B$5,10,5),"Q2",IF(B704&lt;=DATE('01_Setup'!$B$5+1,1,5),"Q3",IF(B704&lt;='01_Setup'!$B$8,"Q4",""))))))</f>
        <v/>
      </c>
      <c r="E704" s="22"/>
      <c r="F704" s="25"/>
      <c r="G704" s="25"/>
      <c r="H704" s="22"/>
      <c r="I704" s="22"/>
      <c r="J704" s="22"/>
      <c r="K704" s="22"/>
      <c r="L704" s="22"/>
      <c r="M704" s="17"/>
      <c r="N704" s="18"/>
      <c r="O704" s="19" t="str">
        <f t="shared" si="131"/>
        <v/>
      </c>
      <c r="P704" s="19" t="str">
        <f t="shared" si="132"/>
        <v/>
      </c>
      <c r="Q704" s="19" t="str">
        <f t="shared" si="133"/>
        <v/>
      </c>
      <c r="R704" s="19" t="str">
        <f t="shared" si="134"/>
        <v/>
      </c>
      <c r="S704" s="19" t="str">
        <f t="shared" si="135"/>
        <v/>
      </c>
      <c r="T704" s="19" t="str">
        <f t="shared" si="136"/>
        <v/>
      </c>
      <c r="U704" s="19" t="str">
        <f t="shared" si="137"/>
        <v/>
      </c>
      <c r="V704" s="19" t="str">
        <f t="shared" si="138"/>
        <v/>
      </c>
      <c r="W704" s="19" t="str">
        <f t="shared" si="139"/>
        <v/>
      </c>
      <c r="X704" s="17"/>
      <c r="Y704" s="23"/>
      <c r="Z704" s="23"/>
      <c r="AA704" s="26"/>
      <c r="AB704" s="24" t="str">
        <f>IF(B704="","",IF(OR(J704="Owner Funding",J704="Drawings",J704="Transfer",J704="Private"),IF(E704="","OK",IF(COUNTIF('01_Setup'!$B$23:$B$32,E704)=1,"OK","Unknown property")),IF(COUNTIF('01_Setup'!$B$23:$B$32,E704)=1,"OK","Unknown property")))</f>
        <v/>
      </c>
      <c r="AC704" s="24" t="str">
        <f t="shared" si="140"/>
        <v/>
      </c>
      <c r="AD704" s="24" t="str">
        <f t="shared" si="141"/>
        <v/>
      </c>
      <c r="AE704" s="24" t="str">
        <f t="shared" si="142"/>
        <v/>
      </c>
    </row>
    <row r="705" spans="1:31">
      <c r="A705" s="20" t="str">
        <f t="shared" si="130"/>
        <v/>
      </c>
      <c r="B705" s="21"/>
      <c r="C705" s="20" t="str">
        <f>IF(B705="","",IF(AND(B705&gt;='01_Setup'!$B$7,B705&lt;='01_Setup'!$B$8),'01_Setup'!$B$6,"Outside selected year"))</f>
        <v/>
      </c>
      <c r="D705" s="20" t="str">
        <f>IF(B705="","",IF(B705&lt;'01_Setup'!$B$7,"",IF(B705&lt;=DATE('01_Setup'!$B$5,7,5),"Q1",IF(B705&lt;=DATE('01_Setup'!$B$5,10,5),"Q2",IF(B705&lt;=DATE('01_Setup'!$B$5+1,1,5),"Q3",IF(B705&lt;='01_Setup'!$B$8,"Q4",""))))))</f>
        <v/>
      </c>
      <c r="E705" s="22"/>
      <c r="F705" s="25"/>
      <c r="G705" s="25"/>
      <c r="H705" s="22"/>
      <c r="I705" s="22"/>
      <c r="J705" s="22"/>
      <c r="K705" s="22"/>
      <c r="L705" s="22"/>
      <c r="M705" s="17"/>
      <c r="N705" s="18"/>
      <c r="O705" s="19" t="str">
        <f t="shared" si="131"/>
        <v/>
      </c>
      <c r="P705" s="19" t="str">
        <f t="shared" si="132"/>
        <v/>
      </c>
      <c r="Q705" s="19" t="str">
        <f t="shared" si="133"/>
        <v/>
      </c>
      <c r="R705" s="19" t="str">
        <f t="shared" si="134"/>
        <v/>
      </c>
      <c r="S705" s="19" t="str">
        <f t="shared" si="135"/>
        <v/>
      </c>
      <c r="T705" s="19" t="str">
        <f t="shared" si="136"/>
        <v/>
      </c>
      <c r="U705" s="19" t="str">
        <f t="shared" si="137"/>
        <v/>
      </c>
      <c r="V705" s="19" t="str">
        <f t="shared" si="138"/>
        <v/>
      </c>
      <c r="W705" s="19" t="str">
        <f t="shared" si="139"/>
        <v/>
      </c>
      <c r="X705" s="17"/>
      <c r="Y705" s="23"/>
      <c r="Z705" s="23"/>
      <c r="AA705" s="26"/>
      <c r="AB705" s="24" t="str">
        <f>IF(B705="","",IF(OR(J705="Owner Funding",J705="Drawings",J705="Transfer",J705="Private"),IF(E705="","OK",IF(COUNTIF('01_Setup'!$B$23:$B$32,E705)=1,"OK","Unknown property")),IF(COUNTIF('01_Setup'!$B$23:$B$32,E705)=1,"OK","Unknown property")))</f>
        <v/>
      </c>
      <c r="AC705" s="24" t="str">
        <f t="shared" si="140"/>
        <v/>
      </c>
      <c r="AD705" s="24" t="str">
        <f t="shared" si="141"/>
        <v/>
      </c>
      <c r="AE705" s="24" t="str">
        <f t="shared" si="142"/>
        <v/>
      </c>
    </row>
    <row r="706" spans="1:31">
      <c r="A706" s="20" t="str">
        <f t="shared" si="130"/>
        <v/>
      </c>
      <c r="B706" s="21"/>
      <c r="C706" s="20" t="str">
        <f>IF(B706="","",IF(AND(B706&gt;='01_Setup'!$B$7,B706&lt;='01_Setup'!$B$8),'01_Setup'!$B$6,"Outside selected year"))</f>
        <v/>
      </c>
      <c r="D706" s="20" t="str">
        <f>IF(B706="","",IF(B706&lt;'01_Setup'!$B$7,"",IF(B706&lt;=DATE('01_Setup'!$B$5,7,5),"Q1",IF(B706&lt;=DATE('01_Setup'!$B$5,10,5),"Q2",IF(B706&lt;=DATE('01_Setup'!$B$5+1,1,5),"Q3",IF(B706&lt;='01_Setup'!$B$8,"Q4",""))))))</f>
        <v/>
      </c>
      <c r="E706" s="22"/>
      <c r="F706" s="25"/>
      <c r="G706" s="25"/>
      <c r="H706" s="22"/>
      <c r="I706" s="22"/>
      <c r="J706" s="22"/>
      <c r="K706" s="22"/>
      <c r="L706" s="22"/>
      <c r="M706" s="17"/>
      <c r="N706" s="18"/>
      <c r="O706" s="19" t="str">
        <f t="shared" si="131"/>
        <v/>
      </c>
      <c r="P706" s="19" t="str">
        <f t="shared" si="132"/>
        <v/>
      </c>
      <c r="Q706" s="19" t="str">
        <f t="shared" si="133"/>
        <v/>
      </c>
      <c r="R706" s="19" t="str">
        <f t="shared" si="134"/>
        <v/>
      </c>
      <c r="S706" s="19" t="str">
        <f t="shared" si="135"/>
        <v/>
      </c>
      <c r="T706" s="19" t="str">
        <f t="shared" si="136"/>
        <v/>
      </c>
      <c r="U706" s="19" t="str">
        <f t="shared" si="137"/>
        <v/>
      </c>
      <c r="V706" s="19" t="str">
        <f t="shared" si="138"/>
        <v/>
      </c>
      <c r="W706" s="19" t="str">
        <f t="shared" si="139"/>
        <v/>
      </c>
      <c r="X706" s="17"/>
      <c r="Y706" s="23"/>
      <c r="Z706" s="23"/>
      <c r="AA706" s="26"/>
      <c r="AB706" s="24" t="str">
        <f>IF(B706="","",IF(OR(J706="Owner Funding",J706="Drawings",J706="Transfer",J706="Private"),IF(E706="","OK",IF(COUNTIF('01_Setup'!$B$23:$B$32,E706)=1,"OK","Unknown property")),IF(COUNTIF('01_Setup'!$B$23:$B$32,E706)=1,"OK","Unknown property")))</f>
        <v/>
      </c>
      <c r="AC706" s="24" t="str">
        <f t="shared" si="140"/>
        <v/>
      </c>
      <c r="AD706" s="24" t="str">
        <f t="shared" si="141"/>
        <v/>
      </c>
      <c r="AE706" s="24" t="str">
        <f t="shared" si="142"/>
        <v/>
      </c>
    </row>
    <row r="707" spans="1:31">
      <c r="A707" s="20" t="str">
        <f t="shared" si="130"/>
        <v/>
      </c>
      <c r="B707" s="21"/>
      <c r="C707" s="20" t="str">
        <f>IF(B707="","",IF(AND(B707&gt;='01_Setup'!$B$7,B707&lt;='01_Setup'!$B$8),'01_Setup'!$B$6,"Outside selected year"))</f>
        <v/>
      </c>
      <c r="D707" s="20" t="str">
        <f>IF(B707="","",IF(B707&lt;'01_Setup'!$B$7,"",IF(B707&lt;=DATE('01_Setup'!$B$5,7,5),"Q1",IF(B707&lt;=DATE('01_Setup'!$B$5,10,5),"Q2",IF(B707&lt;=DATE('01_Setup'!$B$5+1,1,5),"Q3",IF(B707&lt;='01_Setup'!$B$8,"Q4",""))))))</f>
        <v/>
      </c>
      <c r="E707" s="22"/>
      <c r="F707" s="25"/>
      <c r="G707" s="25"/>
      <c r="H707" s="22"/>
      <c r="I707" s="22"/>
      <c r="J707" s="22"/>
      <c r="K707" s="22"/>
      <c r="L707" s="22"/>
      <c r="M707" s="17"/>
      <c r="N707" s="18"/>
      <c r="O707" s="19" t="str">
        <f t="shared" si="131"/>
        <v/>
      </c>
      <c r="P707" s="19" t="str">
        <f t="shared" si="132"/>
        <v/>
      </c>
      <c r="Q707" s="19" t="str">
        <f t="shared" si="133"/>
        <v/>
      </c>
      <c r="R707" s="19" t="str">
        <f t="shared" si="134"/>
        <v/>
      </c>
      <c r="S707" s="19" t="str">
        <f t="shared" si="135"/>
        <v/>
      </c>
      <c r="T707" s="19" t="str">
        <f t="shared" si="136"/>
        <v/>
      </c>
      <c r="U707" s="19" t="str">
        <f t="shared" si="137"/>
        <v/>
      </c>
      <c r="V707" s="19" t="str">
        <f t="shared" si="138"/>
        <v/>
      </c>
      <c r="W707" s="19" t="str">
        <f t="shared" si="139"/>
        <v/>
      </c>
      <c r="X707" s="17"/>
      <c r="Y707" s="23"/>
      <c r="Z707" s="23"/>
      <c r="AA707" s="26"/>
      <c r="AB707" s="24" t="str">
        <f>IF(B707="","",IF(OR(J707="Owner Funding",J707="Drawings",J707="Transfer",J707="Private"),IF(E707="","OK",IF(COUNTIF('01_Setup'!$B$23:$B$32,E707)=1,"OK","Unknown property")),IF(COUNTIF('01_Setup'!$B$23:$B$32,E707)=1,"OK","Unknown property")))</f>
        <v/>
      </c>
      <c r="AC707" s="24" t="str">
        <f t="shared" si="140"/>
        <v/>
      </c>
      <c r="AD707" s="24" t="str">
        <f t="shared" si="141"/>
        <v/>
      </c>
      <c r="AE707" s="24" t="str">
        <f t="shared" si="142"/>
        <v/>
      </c>
    </row>
    <row r="708" spans="1:31">
      <c r="A708" s="20" t="str">
        <f t="shared" si="130"/>
        <v/>
      </c>
      <c r="B708" s="21"/>
      <c r="C708" s="20" t="str">
        <f>IF(B708="","",IF(AND(B708&gt;='01_Setup'!$B$7,B708&lt;='01_Setup'!$B$8),'01_Setup'!$B$6,"Outside selected year"))</f>
        <v/>
      </c>
      <c r="D708" s="20" t="str">
        <f>IF(B708="","",IF(B708&lt;'01_Setup'!$B$7,"",IF(B708&lt;=DATE('01_Setup'!$B$5,7,5),"Q1",IF(B708&lt;=DATE('01_Setup'!$B$5,10,5),"Q2",IF(B708&lt;=DATE('01_Setup'!$B$5+1,1,5),"Q3",IF(B708&lt;='01_Setup'!$B$8,"Q4",""))))))</f>
        <v/>
      </c>
      <c r="E708" s="22"/>
      <c r="F708" s="25"/>
      <c r="G708" s="25"/>
      <c r="H708" s="22"/>
      <c r="I708" s="22"/>
      <c r="J708" s="22"/>
      <c r="K708" s="22"/>
      <c r="L708" s="22"/>
      <c r="M708" s="17"/>
      <c r="N708" s="18"/>
      <c r="O708" s="19" t="str">
        <f t="shared" si="131"/>
        <v/>
      </c>
      <c r="P708" s="19" t="str">
        <f t="shared" si="132"/>
        <v/>
      </c>
      <c r="Q708" s="19" t="str">
        <f t="shared" si="133"/>
        <v/>
      </c>
      <c r="R708" s="19" t="str">
        <f t="shared" si="134"/>
        <v/>
      </c>
      <c r="S708" s="19" t="str">
        <f t="shared" si="135"/>
        <v/>
      </c>
      <c r="T708" s="19" t="str">
        <f t="shared" si="136"/>
        <v/>
      </c>
      <c r="U708" s="19" t="str">
        <f t="shared" si="137"/>
        <v/>
      </c>
      <c r="V708" s="19" t="str">
        <f t="shared" si="138"/>
        <v/>
      </c>
      <c r="W708" s="19" t="str">
        <f t="shared" si="139"/>
        <v/>
      </c>
      <c r="X708" s="17"/>
      <c r="Y708" s="23"/>
      <c r="Z708" s="23"/>
      <c r="AA708" s="26"/>
      <c r="AB708" s="24" t="str">
        <f>IF(B708="","",IF(OR(J708="Owner Funding",J708="Drawings",J708="Transfer",J708="Private"),IF(E708="","OK",IF(COUNTIF('01_Setup'!$B$23:$B$32,E708)=1,"OK","Unknown property")),IF(COUNTIF('01_Setup'!$B$23:$B$32,E708)=1,"OK","Unknown property")))</f>
        <v/>
      </c>
      <c r="AC708" s="24" t="str">
        <f t="shared" si="140"/>
        <v/>
      </c>
      <c r="AD708" s="24" t="str">
        <f t="shared" si="141"/>
        <v/>
      </c>
      <c r="AE708" s="24" t="str">
        <f t="shared" si="142"/>
        <v/>
      </c>
    </row>
    <row r="709" spans="1:31">
      <c r="A709" s="20" t="str">
        <f t="shared" si="130"/>
        <v/>
      </c>
      <c r="B709" s="21"/>
      <c r="C709" s="20" t="str">
        <f>IF(B709="","",IF(AND(B709&gt;='01_Setup'!$B$7,B709&lt;='01_Setup'!$B$8),'01_Setup'!$B$6,"Outside selected year"))</f>
        <v/>
      </c>
      <c r="D709" s="20" t="str">
        <f>IF(B709="","",IF(B709&lt;'01_Setup'!$B$7,"",IF(B709&lt;=DATE('01_Setup'!$B$5,7,5),"Q1",IF(B709&lt;=DATE('01_Setup'!$B$5,10,5),"Q2",IF(B709&lt;=DATE('01_Setup'!$B$5+1,1,5),"Q3",IF(B709&lt;='01_Setup'!$B$8,"Q4",""))))))</f>
        <v/>
      </c>
      <c r="E709" s="22"/>
      <c r="F709" s="25"/>
      <c r="G709" s="25"/>
      <c r="H709" s="22"/>
      <c r="I709" s="22"/>
      <c r="J709" s="22"/>
      <c r="K709" s="22"/>
      <c r="L709" s="22"/>
      <c r="M709" s="17"/>
      <c r="N709" s="18"/>
      <c r="O709" s="19" t="str">
        <f t="shared" si="131"/>
        <v/>
      </c>
      <c r="P709" s="19" t="str">
        <f t="shared" si="132"/>
        <v/>
      </c>
      <c r="Q709" s="19" t="str">
        <f t="shared" si="133"/>
        <v/>
      </c>
      <c r="R709" s="19" t="str">
        <f t="shared" si="134"/>
        <v/>
      </c>
      <c r="S709" s="19" t="str">
        <f t="shared" si="135"/>
        <v/>
      </c>
      <c r="T709" s="19" t="str">
        <f t="shared" si="136"/>
        <v/>
      </c>
      <c r="U709" s="19" t="str">
        <f t="shared" si="137"/>
        <v/>
      </c>
      <c r="V709" s="19" t="str">
        <f t="shared" si="138"/>
        <v/>
      </c>
      <c r="W709" s="19" t="str">
        <f t="shared" si="139"/>
        <v/>
      </c>
      <c r="X709" s="17"/>
      <c r="Y709" s="23"/>
      <c r="Z709" s="23"/>
      <c r="AA709" s="26"/>
      <c r="AB709" s="24" t="str">
        <f>IF(B709="","",IF(OR(J709="Owner Funding",J709="Drawings",J709="Transfer",J709="Private"),IF(E709="","OK",IF(COUNTIF('01_Setup'!$B$23:$B$32,E709)=1,"OK","Unknown property")),IF(COUNTIF('01_Setup'!$B$23:$B$32,E709)=1,"OK","Unknown property")))</f>
        <v/>
      </c>
      <c r="AC709" s="24" t="str">
        <f t="shared" si="140"/>
        <v/>
      </c>
      <c r="AD709" s="24" t="str">
        <f t="shared" si="141"/>
        <v/>
      </c>
      <c r="AE709" s="24" t="str">
        <f t="shared" si="142"/>
        <v/>
      </c>
    </row>
    <row r="710" spans="1:31">
      <c r="A710" s="20" t="str">
        <f t="shared" si="130"/>
        <v/>
      </c>
      <c r="B710" s="21"/>
      <c r="C710" s="20" t="str">
        <f>IF(B710="","",IF(AND(B710&gt;='01_Setup'!$B$7,B710&lt;='01_Setup'!$B$8),'01_Setup'!$B$6,"Outside selected year"))</f>
        <v/>
      </c>
      <c r="D710" s="20" t="str">
        <f>IF(B710="","",IF(B710&lt;'01_Setup'!$B$7,"",IF(B710&lt;=DATE('01_Setup'!$B$5,7,5),"Q1",IF(B710&lt;=DATE('01_Setup'!$B$5,10,5),"Q2",IF(B710&lt;=DATE('01_Setup'!$B$5+1,1,5),"Q3",IF(B710&lt;='01_Setup'!$B$8,"Q4",""))))))</f>
        <v/>
      </c>
      <c r="E710" s="22"/>
      <c r="F710" s="25"/>
      <c r="G710" s="25"/>
      <c r="H710" s="22"/>
      <c r="I710" s="22"/>
      <c r="J710" s="22"/>
      <c r="K710" s="22"/>
      <c r="L710" s="22"/>
      <c r="M710" s="17"/>
      <c r="N710" s="18"/>
      <c r="O710" s="19" t="str">
        <f t="shared" si="131"/>
        <v/>
      </c>
      <c r="P710" s="19" t="str">
        <f t="shared" si="132"/>
        <v/>
      </c>
      <c r="Q710" s="19" t="str">
        <f t="shared" si="133"/>
        <v/>
      </c>
      <c r="R710" s="19" t="str">
        <f t="shared" si="134"/>
        <v/>
      </c>
      <c r="S710" s="19" t="str">
        <f t="shared" si="135"/>
        <v/>
      </c>
      <c r="T710" s="19" t="str">
        <f t="shared" si="136"/>
        <v/>
      </c>
      <c r="U710" s="19" t="str">
        <f t="shared" si="137"/>
        <v/>
      </c>
      <c r="V710" s="19" t="str">
        <f t="shared" si="138"/>
        <v/>
      </c>
      <c r="W710" s="19" t="str">
        <f t="shared" si="139"/>
        <v/>
      </c>
      <c r="X710" s="17"/>
      <c r="Y710" s="23"/>
      <c r="Z710" s="23"/>
      <c r="AA710" s="26"/>
      <c r="AB710" s="24" t="str">
        <f>IF(B710="","",IF(OR(J710="Owner Funding",J710="Drawings",J710="Transfer",J710="Private"),IF(E710="","OK",IF(COUNTIF('01_Setup'!$B$23:$B$32,E710)=1,"OK","Unknown property")),IF(COUNTIF('01_Setup'!$B$23:$B$32,E710)=1,"OK","Unknown property")))</f>
        <v/>
      </c>
      <c r="AC710" s="24" t="str">
        <f t="shared" si="140"/>
        <v/>
      </c>
      <c r="AD710" s="24" t="str">
        <f t="shared" si="141"/>
        <v/>
      </c>
      <c r="AE710" s="24" t="str">
        <f t="shared" si="142"/>
        <v/>
      </c>
    </row>
    <row r="711" spans="1:31">
      <c r="A711" s="20" t="str">
        <f t="shared" ref="A711:A774" si="143">IF(B711="","",TEXT(B711,"yyyymmdd")&amp;"-"&amp;TEXT(ROW()-6,"0000"))</f>
        <v/>
      </c>
      <c r="B711" s="21"/>
      <c r="C711" s="20" t="str">
        <f>IF(B711="","",IF(AND(B711&gt;='01_Setup'!$B$7,B711&lt;='01_Setup'!$B$8),'01_Setup'!$B$6,"Outside selected year"))</f>
        <v/>
      </c>
      <c r="D711" s="20" t="str">
        <f>IF(B711="","",IF(B711&lt;'01_Setup'!$B$7,"",IF(B711&lt;=DATE('01_Setup'!$B$5,7,5),"Q1",IF(B711&lt;=DATE('01_Setup'!$B$5,10,5),"Q2",IF(B711&lt;=DATE('01_Setup'!$B$5+1,1,5),"Q3",IF(B711&lt;='01_Setup'!$B$8,"Q4",""))))))</f>
        <v/>
      </c>
      <c r="E711" s="22"/>
      <c r="F711" s="25"/>
      <c r="G711" s="25"/>
      <c r="H711" s="22"/>
      <c r="I711" s="22"/>
      <c r="J711" s="22"/>
      <c r="K711" s="22"/>
      <c r="L711" s="22"/>
      <c r="M711" s="17"/>
      <c r="N711" s="18"/>
      <c r="O711" s="19" t="str">
        <f t="shared" ref="O711:O756" si="144">IF(B711="","",IF(J711="Income",M711,0))</f>
        <v/>
      </c>
      <c r="P711" s="19" t="str">
        <f t="shared" ref="P711:P756" si="145">IF(B711="","",IF(J711="Expense",M711*N711,0))</f>
        <v/>
      </c>
      <c r="Q711" s="19" t="str">
        <f t="shared" ref="Q711:Q756" si="146">IF(B711="","",IF(J711="Expense",M711*(1-N711),IF(J711="Private",M711,0)))</f>
        <v/>
      </c>
      <c r="R711" s="19" t="str">
        <f t="shared" ref="R711:R756" si="147">IF(B711="","",IF(J711="Finance Cost",M711,0))</f>
        <v/>
      </c>
      <c r="S711" s="19" t="str">
        <f t="shared" ref="S711:S756" si="148">IF(B711="","",IF(J711="Capital",M711,0))</f>
        <v/>
      </c>
      <c r="T711" s="19" t="str">
        <f t="shared" ref="T711:T756" si="149">IF(B711="","",IF(J711="Mortgage Principal",M711,0))</f>
        <v/>
      </c>
      <c r="U711" s="19" t="str">
        <f t="shared" ref="U711:U756" si="150">IF(B711="","",IF(J711="Deposit",M711,0))</f>
        <v/>
      </c>
      <c r="V711" s="19" t="str">
        <f t="shared" ref="V711:V756" si="151">IF(B711="","",IF(OR(J711="Owner Funding",J711="Drawings"),M711,0))</f>
        <v/>
      </c>
      <c r="W711" s="19" t="str">
        <f t="shared" ref="W711:W756" si="152">IF(B711="","",IF(J711="Transfer",M711,0))</f>
        <v/>
      </c>
      <c r="X711" s="17"/>
      <c r="Y711" s="23"/>
      <c r="Z711" s="23"/>
      <c r="AA711" s="26"/>
      <c r="AB711" s="24" t="str">
        <f>IF(B711="","",IF(OR(J711="Owner Funding",J711="Drawings",J711="Transfer",J711="Private"),IF(E711="","OK",IF(COUNTIF('01_Setup'!$B$23:$B$32,E711)=1,"OK","Unknown property")),IF(COUNTIF('01_Setup'!$B$23:$B$32,E711)=1,"OK","Unknown property")))</f>
        <v/>
      </c>
      <c r="AC711" s="24" t="str">
        <f t="shared" ref="AC711:AC756" si="153">IF(B711="","",IF(H711="","Missing document ref","OK"))</f>
        <v/>
      </c>
      <c r="AD711" s="24" t="str">
        <f t="shared" ref="AD711:AD756" si="154">IF(B711="","",IF(COUNTIFS($B$7:$B$756,B711,$E$7:$E$756,E711,$F$7:$F$756,F711,$M$7:$M$756,M711)&gt;1,"Possible duplicate","OK"))</f>
        <v/>
      </c>
      <c r="AE711" s="24" t="str">
        <f t="shared" ref="AE711:AE774" si="155">IF(B711="","",IF(AND(AB711="OK",AC711="OK",AD711="OK",Y711="Yes",Z711="Reviewed"),"Ready","Review"))</f>
        <v/>
      </c>
    </row>
    <row r="712" spans="1:31">
      <c r="A712" s="20" t="str">
        <f t="shared" si="143"/>
        <v/>
      </c>
      <c r="B712" s="21"/>
      <c r="C712" s="20" t="str">
        <f>IF(B712="","",IF(AND(B712&gt;='01_Setup'!$B$7,B712&lt;='01_Setup'!$B$8),'01_Setup'!$B$6,"Outside selected year"))</f>
        <v/>
      </c>
      <c r="D712" s="20" t="str">
        <f>IF(B712="","",IF(B712&lt;'01_Setup'!$B$7,"",IF(B712&lt;=DATE('01_Setup'!$B$5,7,5),"Q1",IF(B712&lt;=DATE('01_Setup'!$B$5,10,5),"Q2",IF(B712&lt;=DATE('01_Setup'!$B$5+1,1,5),"Q3",IF(B712&lt;='01_Setup'!$B$8,"Q4",""))))))</f>
        <v/>
      </c>
      <c r="E712" s="22"/>
      <c r="F712" s="25"/>
      <c r="G712" s="25"/>
      <c r="H712" s="22"/>
      <c r="I712" s="22"/>
      <c r="J712" s="22"/>
      <c r="K712" s="22"/>
      <c r="L712" s="22"/>
      <c r="M712" s="17"/>
      <c r="N712" s="18"/>
      <c r="O712" s="19" t="str">
        <f t="shared" si="144"/>
        <v/>
      </c>
      <c r="P712" s="19" t="str">
        <f t="shared" si="145"/>
        <v/>
      </c>
      <c r="Q712" s="19" t="str">
        <f t="shared" si="146"/>
        <v/>
      </c>
      <c r="R712" s="19" t="str">
        <f t="shared" si="147"/>
        <v/>
      </c>
      <c r="S712" s="19" t="str">
        <f t="shared" si="148"/>
        <v/>
      </c>
      <c r="T712" s="19" t="str">
        <f t="shared" si="149"/>
        <v/>
      </c>
      <c r="U712" s="19" t="str">
        <f t="shared" si="150"/>
        <v/>
      </c>
      <c r="V712" s="19" t="str">
        <f t="shared" si="151"/>
        <v/>
      </c>
      <c r="W712" s="19" t="str">
        <f t="shared" si="152"/>
        <v/>
      </c>
      <c r="X712" s="17"/>
      <c r="Y712" s="23"/>
      <c r="Z712" s="23"/>
      <c r="AA712" s="26"/>
      <c r="AB712" s="24" t="str">
        <f>IF(B712="","",IF(OR(J712="Owner Funding",J712="Drawings",J712="Transfer",J712="Private"),IF(E712="","OK",IF(COUNTIF('01_Setup'!$B$23:$B$32,E712)=1,"OK","Unknown property")),IF(COUNTIF('01_Setup'!$B$23:$B$32,E712)=1,"OK","Unknown property")))</f>
        <v/>
      </c>
      <c r="AC712" s="24" t="str">
        <f t="shared" si="153"/>
        <v/>
      </c>
      <c r="AD712" s="24" t="str">
        <f t="shared" si="154"/>
        <v/>
      </c>
      <c r="AE712" s="24" t="str">
        <f t="shared" si="155"/>
        <v/>
      </c>
    </row>
    <row r="713" spans="1:31">
      <c r="A713" s="20" t="str">
        <f t="shared" si="143"/>
        <v/>
      </c>
      <c r="B713" s="21"/>
      <c r="C713" s="20" t="str">
        <f>IF(B713="","",IF(AND(B713&gt;='01_Setup'!$B$7,B713&lt;='01_Setup'!$B$8),'01_Setup'!$B$6,"Outside selected year"))</f>
        <v/>
      </c>
      <c r="D713" s="20" t="str">
        <f>IF(B713="","",IF(B713&lt;'01_Setup'!$B$7,"",IF(B713&lt;=DATE('01_Setup'!$B$5,7,5),"Q1",IF(B713&lt;=DATE('01_Setup'!$B$5,10,5),"Q2",IF(B713&lt;=DATE('01_Setup'!$B$5+1,1,5),"Q3",IF(B713&lt;='01_Setup'!$B$8,"Q4",""))))))</f>
        <v/>
      </c>
      <c r="E713" s="22"/>
      <c r="F713" s="25"/>
      <c r="G713" s="25"/>
      <c r="H713" s="22"/>
      <c r="I713" s="22"/>
      <c r="J713" s="22"/>
      <c r="K713" s="22"/>
      <c r="L713" s="22"/>
      <c r="M713" s="17"/>
      <c r="N713" s="18"/>
      <c r="O713" s="19" t="str">
        <f t="shared" si="144"/>
        <v/>
      </c>
      <c r="P713" s="19" t="str">
        <f t="shared" si="145"/>
        <v/>
      </c>
      <c r="Q713" s="19" t="str">
        <f t="shared" si="146"/>
        <v/>
      </c>
      <c r="R713" s="19" t="str">
        <f t="shared" si="147"/>
        <v/>
      </c>
      <c r="S713" s="19" t="str">
        <f t="shared" si="148"/>
        <v/>
      </c>
      <c r="T713" s="19" t="str">
        <f t="shared" si="149"/>
        <v/>
      </c>
      <c r="U713" s="19" t="str">
        <f t="shared" si="150"/>
        <v/>
      </c>
      <c r="V713" s="19" t="str">
        <f t="shared" si="151"/>
        <v/>
      </c>
      <c r="W713" s="19" t="str">
        <f t="shared" si="152"/>
        <v/>
      </c>
      <c r="X713" s="17"/>
      <c r="Y713" s="23"/>
      <c r="Z713" s="23"/>
      <c r="AA713" s="26"/>
      <c r="AB713" s="24" t="str">
        <f>IF(B713="","",IF(OR(J713="Owner Funding",J713="Drawings",J713="Transfer",J713="Private"),IF(E713="","OK",IF(COUNTIF('01_Setup'!$B$23:$B$32,E713)=1,"OK","Unknown property")),IF(COUNTIF('01_Setup'!$B$23:$B$32,E713)=1,"OK","Unknown property")))</f>
        <v/>
      </c>
      <c r="AC713" s="24" t="str">
        <f t="shared" si="153"/>
        <v/>
      </c>
      <c r="AD713" s="24" t="str">
        <f t="shared" si="154"/>
        <v/>
      </c>
      <c r="AE713" s="24" t="str">
        <f t="shared" si="155"/>
        <v/>
      </c>
    </row>
    <row r="714" spans="1:31">
      <c r="A714" s="20" t="str">
        <f t="shared" si="143"/>
        <v/>
      </c>
      <c r="B714" s="21"/>
      <c r="C714" s="20" t="str">
        <f>IF(B714="","",IF(AND(B714&gt;='01_Setup'!$B$7,B714&lt;='01_Setup'!$B$8),'01_Setup'!$B$6,"Outside selected year"))</f>
        <v/>
      </c>
      <c r="D714" s="20" t="str">
        <f>IF(B714="","",IF(B714&lt;'01_Setup'!$B$7,"",IF(B714&lt;=DATE('01_Setup'!$B$5,7,5),"Q1",IF(B714&lt;=DATE('01_Setup'!$B$5,10,5),"Q2",IF(B714&lt;=DATE('01_Setup'!$B$5+1,1,5),"Q3",IF(B714&lt;='01_Setup'!$B$8,"Q4",""))))))</f>
        <v/>
      </c>
      <c r="E714" s="22"/>
      <c r="F714" s="25"/>
      <c r="G714" s="25"/>
      <c r="H714" s="22"/>
      <c r="I714" s="22"/>
      <c r="J714" s="22"/>
      <c r="K714" s="22"/>
      <c r="L714" s="22"/>
      <c r="M714" s="17"/>
      <c r="N714" s="18"/>
      <c r="O714" s="19" t="str">
        <f t="shared" si="144"/>
        <v/>
      </c>
      <c r="P714" s="19" t="str">
        <f t="shared" si="145"/>
        <v/>
      </c>
      <c r="Q714" s="19" t="str">
        <f t="shared" si="146"/>
        <v/>
      </c>
      <c r="R714" s="19" t="str">
        <f t="shared" si="147"/>
        <v/>
      </c>
      <c r="S714" s="19" t="str">
        <f t="shared" si="148"/>
        <v/>
      </c>
      <c r="T714" s="19" t="str">
        <f t="shared" si="149"/>
        <v/>
      </c>
      <c r="U714" s="19" t="str">
        <f t="shared" si="150"/>
        <v/>
      </c>
      <c r="V714" s="19" t="str">
        <f t="shared" si="151"/>
        <v/>
      </c>
      <c r="W714" s="19" t="str">
        <f t="shared" si="152"/>
        <v/>
      </c>
      <c r="X714" s="17"/>
      <c r="Y714" s="23"/>
      <c r="Z714" s="23"/>
      <c r="AA714" s="26"/>
      <c r="AB714" s="24" t="str">
        <f>IF(B714="","",IF(OR(J714="Owner Funding",J714="Drawings",J714="Transfer",J714="Private"),IF(E714="","OK",IF(COUNTIF('01_Setup'!$B$23:$B$32,E714)=1,"OK","Unknown property")),IF(COUNTIF('01_Setup'!$B$23:$B$32,E714)=1,"OK","Unknown property")))</f>
        <v/>
      </c>
      <c r="AC714" s="24" t="str">
        <f t="shared" si="153"/>
        <v/>
      </c>
      <c r="AD714" s="24" t="str">
        <f t="shared" si="154"/>
        <v/>
      </c>
      <c r="AE714" s="24" t="str">
        <f t="shared" si="155"/>
        <v/>
      </c>
    </row>
    <row r="715" spans="1:31">
      <c r="A715" s="20" t="str">
        <f t="shared" si="143"/>
        <v/>
      </c>
      <c r="B715" s="21"/>
      <c r="C715" s="20" t="str">
        <f>IF(B715="","",IF(AND(B715&gt;='01_Setup'!$B$7,B715&lt;='01_Setup'!$B$8),'01_Setup'!$B$6,"Outside selected year"))</f>
        <v/>
      </c>
      <c r="D715" s="20" t="str">
        <f>IF(B715="","",IF(B715&lt;'01_Setup'!$B$7,"",IF(B715&lt;=DATE('01_Setup'!$B$5,7,5),"Q1",IF(B715&lt;=DATE('01_Setup'!$B$5,10,5),"Q2",IF(B715&lt;=DATE('01_Setup'!$B$5+1,1,5),"Q3",IF(B715&lt;='01_Setup'!$B$8,"Q4",""))))))</f>
        <v/>
      </c>
      <c r="E715" s="22"/>
      <c r="F715" s="25"/>
      <c r="G715" s="25"/>
      <c r="H715" s="22"/>
      <c r="I715" s="22"/>
      <c r="J715" s="22"/>
      <c r="K715" s="22"/>
      <c r="L715" s="22"/>
      <c r="M715" s="17"/>
      <c r="N715" s="18"/>
      <c r="O715" s="19" t="str">
        <f t="shared" si="144"/>
        <v/>
      </c>
      <c r="P715" s="19" t="str">
        <f t="shared" si="145"/>
        <v/>
      </c>
      <c r="Q715" s="19" t="str">
        <f t="shared" si="146"/>
        <v/>
      </c>
      <c r="R715" s="19" t="str">
        <f t="shared" si="147"/>
        <v/>
      </c>
      <c r="S715" s="19" t="str">
        <f t="shared" si="148"/>
        <v/>
      </c>
      <c r="T715" s="19" t="str">
        <f t="shared" si="149"/>
        <v/>
      </c>
      <c r="U715" s="19" t="str">
        <f t="shared" si="150"/>
        <v/>
      </c>
      <c r="V715" s="19" t="str">
        <f t="shared" si="151"/>
        <v/>
      </c>
      <c r="W715" s="19" t="str">
        <f t="shared" si="152"/>
        <v/>
      </c>
      <c r="X715" s="17"/>
      <c r="Y715" s="23"/>
      <c r="Z715" s="23"/>
      <c r="AA715" s="26"/>
      <c r="AB715" s="24" t="str">
        <f>IF(B715="","",IF(OR(J715="Owner Funding",J715="Drawings",J715="Transfer",J715="Private"),IF(E715="","OK",IF(COUNTIF('01_Setup'!$B$23:$B$32,E715)=1,"OK","Unknown property")),IF(COUNTIF('01_Setup'!$B$23:$B$32,E715)=1,"OK","Unknown property")))</f>
        <v/>
      </c>
      <c r="AC715" s="24" t="str">
        <f t="shared" si="153"/>
        <v/>
      </c>
      <c r="AD715" s="24" t="str">
        <f t="shared" si="154"/>
        <v/>
      </c>
      <c r="AE715" s="24" t="str">
        <f t="shared" si="155"/>
        <v/>
      </c>
    </row>
    <row r="716" spans="1:31">
      <c r="A716" s="20" t="str">
        <f t="shared" si="143"/>
        <v/>
      </c>
      <c r="B716" s="21"/>
      <c r="C716" s="20" t="str">
        <f>IF(B716="","",IF(AND(B716&gt;='01_Setup'!$B$7,B716&lt;='01_Setup'!$B$8),'01_Setup'!$B$6,"Outside selected year"))</f>
        <v/>
      </c>
      <c r="D716" s="20" t="str">
        <f>IF(B716="","",IF(B716&lt;'01_Setup'!$B$7,"",IF(B716&lt;=DATE('01_Setup'!$B$5,7,5),"Q1",IF(B716&lt;=DATE('01_Setup'!$B$5,10,5),"Q2",IF(B716&lt;=DATE('01_Setup'!$B$5+1,1,5),"Q3",IF(B716&lt;='01_Setup'!$B$8,"Q4",""))))))</f>
        <v/>
      </c>
      <c r="E716" s="22"/>
      <c r="F716" s="25"/>
      <c r="G716" s="25"/>
      <c r="H716" s="22"/>
      <c r="I716" s="22"/>
      <c r="J716" s="22"/>
      <c r="K716" s="22"/>
      <c r="L716" s="22"/>
      <c r="M716" s="17"/>
      <c r="N716" s="18"/>
      <c r="O716" s="19" t="str">
        <f t="shared" si="144"/>
        <v/>
      </c>
      <c r="P716" s="19" t="str">
        <f t="shared" si="145"/>
        <v/>
      </c>
      <c r="Q716" s="19" t="str">
        <f t="shared" si="146"/>
        <v/>
      </c>
      <c r="R716" s="19" t="str">
        <f t="shared" si="147"/>
        <v/>
      </c>
      <c r="S716" s="19" t="str">
        <f t="shared" si="148"/>
        <v/>
      </c>
      <c r="T716" s="19" t="str">
        <f t="shared" si="149"/>
        <v/>
      </c>
      <c r="U716" s="19" t="str">
        <f t="shared" si="150"/>
        <v/>
      </c>
      <c r="V716" s="19" t="str">
        <f t="shared" si="151"/>
        <v/>
      </c>
      <c r="W716" s="19" t="str">
        <f t="shared" si="152"/>
        <v/>
      </c>
      <c r="X716" s="17"/>
      <c r="Y716" s="23"/>
      <c r="Z716" s="23"/>
      <c r="AA716" s="26"/>
      <c r="AB716" s="24" t="str">
        <f>IF(B716="","",IF(OR(J716="Owner Funding",J716="Drawings",J716="Transfer",J716="Private"),IF(E716="","OK",IF(COUNTIF('01_Setup'!$B$23:$B$32,E716)=1,"OK","Unknown property")),IF(COUNTIF('01_Setup'!$B$23:$B$32,E716)=1,"OK","Unknown property")))</f>
        <v/>
      </c>
      <c r="AC716" s="24" t="str">
        <f t="shared" si="153"/>
        <v/>
      </c>
      <c r="AD716" s="24" t="str">
        <f t="shared" si="154"/>
        <v/>
      </c>
      <c r="AE716" s="24" t="str">
        <f t="shared" si="155"/>
        <v/>
      </c>
    </row>
    <row r="717" spans="1:31">
      <c r="A717" s="20" t="str">
        <f t="shared" si="143"/>
        <v/>
      </c>
      <c r="B717" s="21"/>
      <c r="C717" s="20" t="str">
        <f>IF(B717="","",IF(AND(B717&gt;='01_Setup'!$B$7,B717&lt;='01_Setup'!$B$8),'01_Setup'!$B$6,"Outside selected year"))</f>
        <v/>
      </c>
      <c r="D717" s="20" t="str">
        <f>IF(B717="","",IF(B717&lt;'01_Setup'!$B$7,"",IF(B717&lt;=DATE('01_Setup'!$B$5,7,5),"Q1",IF(B717&lt;=DATE('01_Setup'!$B$5,10,5),"Q2",IF(B717&lt;=DATE('01_Setup'!$B$5+1,1,5),"Q3",IF(B717&lt;='01_Setup'!$B$8,"Q4",""))))))</f>
        <v/>
      </c>
      <c r="E717" s="22"/>
      <c r="F717" s="25"/>
      <c r="G717" s="25"/>
      <c r="H717" s="22"/>
      <c r="I717" s="22"/>
      <c r="J717" s="22"/>
      <c r="K717" s="22"/>
      <c r="L717" s="22"/>
      <c r="M717" s="17"/>
      <c r="N717" s="18"/>
      <c r="O717" s="19" t="str">
        <f t="shared" si="144"/>
        <v/>
      </c>
      <c r="P717" s="19" t="str">
        <f t="shared" si="145"/>
        <v/>
      </c>
      <c r="Q717" s="19" t="str">
        <f t="shared" si="146"/>
        <v/>
      </c>
      <c r="R717" s="19" t="str">
        <f t="shared" si="147"/>
        <v/>
      </c>
      <c r="S717" s="19" t="str">
        <f t="shared" si="148"/>
        <v/>
      </c>
      <c r="T717" s="19" t="str">
        <f t="shared" si="149"/>
        <v/>
      </c>
      <c r="U717" s="19" t="str">
        <f t="shared" si="150"/>
        <v/>
      </c>
      <c r="V717" s="19" t="str">
        <f t="shared" si="151"/>
        <v/>
      </c>
      <c r="W717" s="19" t="str">
        <f t="shared" si="152"/>
        <v/>
      </c>
      <c r="X717" s="17"/>
      <c r="Y717" s="23"/>
      <c r="Z717" s="23"/>
      <c r="AA717" s="26"/>
      <c r="AB717" s="24" t="str">
        <f>IF(B717="","",IF(OR(J717="Owner Funding",J717="Drawings",J717="Transfer",J717="Private"),IF(E717="","OK",IF(COUNTIF('01_Setup'!$B$23:$B$32,E717)=1,"OK","Unknown property")),IF(COUNTIF('01_Setup'!$B$23:$B$32,E717)=1,"OK","Unknown property")))</f>
        <v/>
      </c>
      <c r="AC717" s="24" t="str">
        <f t="shared" si="153"/>
        <v/>
      </c>
      <c r="AD717" s="24" t="str">
        <f t="shared" si="154"/>
        <v/>
      </c>
      <c r="AE717" s="24" t="str">
        <f t="shared" si="155"/>
        <v/>
      </c>
    </row>
    <row r="718" spans="1:31">
      <c r="A718" s="20" t="str">
        <f t="shared" si="143"/>
        <v/>
      </c>
      <c r="B718" s="21"/>
      <c r="C718" s="20" t="str">
        <f>IF(B718="","",IF(AND(B718&gt;='01_Setup'!$B$7,B718&lt;='01_Setup'!$B$8),'01_Setup'!$B$6,"Outside selected year"))</f>
        <v/>
      </c>
      <c r="D718" s="20" t="str">
        <f>IF(B718="","",IF(B718&lt;'01_Setup'!$B$7,"",IF(B718&lt;=DATE('01_Setup'!$B$5,7,5),"Q1",IF(B718&lt;=DATE('01_Setup'!$B$5,10,5),"Q2",IF(B718&lt;=DATE('01_Setup'!$B$5+1,1,5),"Q3",IF(B718&lt;='01_Setup'!$B$8,"Q4",""))))))</f>
        <v/>
      </c>
      <c r="E718" s="22"/>
      <c r="F718" s="25"/>
      <c r="G718" s="25"/>
      <c r="H718" s="22"/>
      <c r="I718" s="22"/>
      <c r="J718" s="22"/>
      <c r="K718" s="22"/>
      <c r="L718" s="22"/>
      <c r="M718" s="17"/>
      <c r="N718" s="18"/>
      <c r="O718" s="19" t="str">
        <f t="shared" si="144"/>
        <v/>
      </c>
      <c r="P718" s="19" t="str">
        <f t="shared" si="145"/>
        <v/>
      </c>
      <c r="Q718" s="19" t="str">
        <f t="shared" si="146"/>
        <v/>
      </c>
      <c r="R718" s="19" t="str">
        <f t="shared" si="147"/>
        <v/>
      </c>
      <c r="S718" s="19" t="str">
        <f t="shared" si="148"/>
        <v/>
      </c>
      <c r="T718" s="19" t="str">
        <f t="shared" si="149"/>
        <v/>
      </c>
      <c r="U718" s="19" t="str">
        <f t="shared" si="150"/>
        <v/>
      </c>
      <c r="V718" s="19" t="str">
        <f t="shared" si="151"/>
        <v/>
      </c>
      <c r="W718" s="19" t="str">
        <f t="shared" si="152"/>
        <v/>
      </c>
      <c r="X718" s="17"/>
      <c r="Y718" s="23"/>
      <c r="Z718" s="23"/>
      <c r="AA718" s="26"/>
      <c r="AB718" s="24" t="str">
        <f>IF(B718="","",IF(OR(J718="Owner Funding",J718="Drawings",J718="Transfer",J718="Private"),IF(E718="","OK",IF(COUNTIF('01_Setup'!$B$23:$B$32,E718)=1,"OK","Unknown property")),IF(COUNTIF('01_Setup'!$B$23:$B$32,E718)=1,"OK","Unknown property")))</f>
        <v/>
      </c>
      <c r="AC718" s="24" t="str">
        <f t="shared" si="153"/>
        <v/>
      </c>
      <c r="AD718" s="24" t="str">
        <f t="shared" si="154"/>
        <v/>
      </c>
      <c r="AE718" s="24" t="str">
        <f t="shared" si="155"/>
        <v/>
      </c>
    </row>
    <row r="719" spans="1:31">
      <c r="A719" s="20" t="str">
        <f t="shared" si="143"/>
        <v/>
      </c>
      <c r="B719" s="21"/>
      <c r="C719" s="20" t="str">
        <f>IF(B719="","",IF(AND(B719&gt;='01_Setup'!$B$7,B719&lt;='01_Setup'!$B$8),'01_Setup'!$B$6,"Outside selected year"))</f>
        <v/>
      </c>
      <c r="D719" s="20" t="str">
        <f>IF(B719="","",IF(B719&lt;'01_Setup'!$B$7,"",IF(B719&lt;=DATE('01_Setup'!$B$5,7,5),"Q1",IF(B719&lt;=DATE('01_Setup'!$B$5,10,5),"Q2",IF(B719&lt;=DATE('01_Setup'!$B$5+1,1,5),"Q3",IF(B719&lt;='01_Setup'!$B$8,"Q4",""))))))</f>
        <v/>
      </c>
      <c r="E719" s="22"/>
      <c r="F719" s="25"/>
      <c r="G719" s="25"/>
      <c r="H719" s="22"/>
      <c r="I719" s="22"/>
      <c r="J719" s="22"/>
      <c r="K719" s="22"/>
      <c r="L719" s="22"/>
      <c r="M719" s="17"/>
      <c r="N719" s="18"/>
      <c r="O719" s="19" t="str">
        <f t="shared" si="144"/>
        <v/>
      </c>
      <c r="P719" s="19" t="str">
        <f t="shared" si="145"/>
        <v/>
      </c>
      <c r="Q719" s="19" t="str">
        <f t="shared" si="146"/>
        <v/>
      </c>
      <c r="R719" s="19" t="str">
        <f t="shared" si="147"/>
        <v/>
      </c>
      <c r="S719" s="19" t="str">
        <f t="shared" si="148"/>
        <v/>
      </c>
      <c r="T719" s="19" t="str">
        <f t="shared" si="149"/>
        <v/>
      </c>
      <c r="U719" s="19" t="str">
        <f t="shared" si="150"/>
        <v/>
      </c>
      <c r="V719" s="19" t="str">
        <f t="shared" si="151"/>
        <v/>
      </c>
      <c r="W719" s="19" t="str">
        <f t="shared" si="152"/>
        <v/>
      </c>
      <c r="X719" s="17"/>
      <c r="Y719" s="23"/>
      <c r="Z719" s="23"/>
      <c r="AA719" s="26"/>
      <c r="AB719" s="24" t="str">
        <f>IF(B719="","",IF(OR(J719="Owner Funding",J719="Drawings",J719="Transfer",J719="Private"),IF(E719="","OK",IF(COUNTIF('01_Setup'!$B$23:$B$32,E719)=1,"OK","Unknown property")),IF(COUNTIF('01_Setup'!$B$23:$B$32,E719)=1,"OK","Unknown property")))</f>
        <v/>
      </c>
      <c r="AC719" s="24" t="str">
        <f t="shared" si="153"/>
        <v/>
      </c>
      <c r="AD719" s="24" t="str">
        <f t="shared" si="154"/>
        <v/>
      </c>
      <c r="AE719" s="24" t="str">
        <f t="shared" si="155"/>
        <v/>
      </c>
    </row>
    <row r="720" spans="1:31">
      <c r="A720" s="20" t="str">
        <f t="shared" si="143"/>
        <v/>
      </c>
      <c r="B720" s="21"/>
      <c r="C720" s="20" t="str">
        <f>IF(B720="","",IF(AND(B720&gt;='01_Setup'!$B$7,B720&lt;='01_Setup'!$B$8),'01_Setup'!$B$6,"Outside selected year"))</f>
        <v/>
      </c>
      <c r="D720" s="20" t="str">
        <f>IF(B720="","",IF(B720&lt;'01_Setup'!$B$7,"",IF(B720&lt;=DATE('01_Setup'!$B$5,7,5),"Q1",IF(B720&lt;=DATE('01_Setup'!$B$5,10,5),"Q2",IF(B720&lt;=DATE('01_Setup'!$B$5+1,1,5),"Q3",IF(B720&lt;='01_Setup'!$B$8,"Q4",""))))))</f>
        <v/>
      </c>
      <c r="E720" s="22"/>
      <c r="F720" s="25"/>
      <c r="G720" s="25"/>
      <c r="H720" s="22"/>
      <c r="I720" s="22"/>
      <c r="J720" s="22"/>
      <c r="K720" s="22"/>
      <c r="L720" s="22"/>
      <c r="M720" s="17"/>
      <c r="N720" s="18"/>
      <c r="O720" s="19" t="str">
        <f t="shared" si="144"/>
        <v/>
      </c>
      <c r="P720" s="19" t="str">
        <f t="shared" si="145"/>
        <v/>
      </c>
      <c r="Q720" s="19" t="str">
        <f t="shared" si="146"/>
        <v/>
      </c>
      <c r="R720" s="19" t="str">
        <f t="shared" si="147"/>
        <v/>
      </c>
      <c r="S720" s="19" t="str">
        <f t="shared" si="148"/>
        <v/>
      </c>
      <c r="T720" s="19" t="str">
        <f t="shared" si="149"/>
        <v/>
      </c>
      <c r="U720" s="19" t="str">
        <f t="shared" si="150"/>
        <v/>
      </c>
      <c r="V720" s="19" t="str">
        <f t="shared" si="151"/>
        <v/>
      </c>
      <c r="W720" s="19" t="str">
        <f t="shared" si="152"/>
        <v/>
      </c>
      <c r="X720" s="17"/>
      <c r="Y720" s="23"/>
      <c r="Z720" s="23"/>
      <c r="AA720" s="26"/>
      <c r="AB720" s="24" t="str">
        <f>IF(B720="","",IF(OR(J720="Owner Funding",J720="Drawings",J720="Transfer",J720="Private"),IF(E720="","OK",IF(COUNTIF('01_Setup'!$B$23:$B$32,E720)=1,"OK","Unknown property")),IF(COUNTIF('01_Setup'!$B$23:$B$32,E720)=1,"OK","Unknown property")))</f>
        <v/>
      </c>
      <c r="AC720" s="24" t="str">
        <f t="shared" si="153"/>
        <v/>
      </c>
      <c r="AD720" s="24" t="str">
        <f t="shared" si="154"/>
        <v/>
      </c>
      <c r="AE720" s="24" t="str">
        <f t="shared" si="155"/>
        <v/>
      </c>
    </row>
    <row r="721" spans="1:31">
      <c r="A721" s="20" t="str">
        <f t="shared" si="143"/>
        <v/>
      </c>
      <c r="B721" s="21"/>
      <c r="C721" s="20" t="str">
        <f>IF(B721="","",IF(AND(B721&gt;='01_Setup'!$B$7,B721&lt;='01_Setup'!$B$8),'01_Setup'!$B$6,"Outside selected year"))</f>
        <v/>
      </c>
      <c r="D721" s="20" t="str">
        <f>IF(B721="","",IF(B721&lt;'01_Setup'!$B$7,"",IF(B721&lt;=DATE('01_Setup'!$B$5,7,5),"Q1",IF(B721&lt;=DATE('01_Setup'!$B$5,10,5),"Q2",IF(B721&lt;=DATE('01_Setup'!$B$5+1,1,5),"Q3",IF(B721&lt;='01_Setup'!$B$8,"Q4",""))))))</f>
        <v/>
      </c>
      <c r="E721" s="22"/>
      <c r="F721" s="25"/>
      <c r="G721" s="25"/>
      <c r="H721" s="22"/>
      <c r="I721" s="22"/>
      <c r="J721" s="22"/>
      <c r="K721" s="22"/>
      <c r="L721" s="22"/>
      <c r="M721" s="17"/>
      <c r="N721" s="18"/>
      <c r="O721" s="19" t="str">
        <f t="shared" si="144"/>
        <v/>
      </c>
      <c r="P721" s="19" t="str">
        <f t="shared" si="145"/>
        <v/>
      </c>
      <c r="Q721" s="19" t="str">
        <f t="shared" si="146"/>
        <v/>
      </c>
      <c r="R721" s="19" t="str">
        <f t="shared" si="147"/>
        <v/>
      </c>
      <c r="S721" s="19" t="str">
        <f t="shared" si="148"/>
        <v/>
      </c>
      <c r="T721" s="19" t="str">
        <f t="shared" si="149"/>
        <v/>
      </c>
      <c r="U721" s="19" t="str">
        <f t="shared" si="150"/>
        <v/>
      </c>
      <c r="V721" s="19" t="str">
        <f t="shared" si="151"/>
        <v/>
      </c>
      <c r="W721" s="19" t="str">
        <f t="shared" si="152"/>
        <v/>
      </c>
      <c r="X721" s="17"/>
      <c r="Y721" s="23"/>
      <c r="Z721" s="23"/>
      <c r="AA721" s="26"/>
      <c r="AB721" s="24" t="str">
        <f>IF(B721="","",IF(OR(J721="Owner Funding",J721="Drawings",J721="Transfer",J721="Private"),IF(E721="","OK",IF(COUNTIF('01_Setup'!$B$23:$B$32,E721)=1,"OK","Unknown property")),IF(COUNTIF('01_Setup'!$B$23:$B$32,E721)=1,"OK","Unknown property")))</f>
        <v/>
      </c>
      <c r="AC721" s="24" t="str">
        <f t="shared" si="153"/>
        <v/>
      </c>
      <c r="AD721" s="24" t="str">
        <f t="shared" si="154"/>
        <v/>
      </c>
      <c r="AE721" s="24" t="str">
        <f t="shared" si="155"/>
        <v/>
      </c>
    </row>
    <row r="722" spans="1:31">
      <c r="A722" s="20" t="str">
        <f t="shared" si="143"/>
        <v/>
      </c>
      <c r="B722" s="21"/>
      <c r="C722" s="20" t="str">
        <f>IF(B722="","",IF(AND(B722&gt;='01_Setup'!$B$7,B722&lt;='01_Setup'!$B$8),'01_Setup'!$B$6,"Outside selected year"))</f>
        <v/>
      </c>
      <c r="D722" s="20" t="str">
        <f>IF(B722="","",IF(B722&lt;'01_Setup'!$B$7,"",IF(B722&lt;=DATE('01_Setup'!$B$5,7,5),"Q1",IF(B722&lt;=DATE('01_Setup'!$B$5,10,5),"Q2",IF(B722&lt;=DATE('01_Setup'!$B$5+1,1,5),"Q3",IF(B722&lt;='01_Setup'!$B$8,"Q4",""))))))</f>
        <v/>
      </c>
      <c r="E722" s="22"/>
      <c r="F722" s="25"/>
      <c r="G722" s="25"/>
      <c r="H722" s="22"/>
      <c r="I722" s="22"/>
      <c r="J722" s="22"/>
      <c r="K722" s="22"/>
      <c r="L722" s="22"/>
      <c r="M722" s="17"/>
      <c r="N722" s="18"/>
      <c r="O722" s="19" t="str">
        <f t="shared" si="144"/>
        <v/>
      </c>
      <c r="P722" s="19" t="str">
        <f t="shared" si="145"/>
        <v/>
      </c>
      <c r="Q722" s="19" t="str">
        <f t="shared" si="146"/>
        <v/>
      </c>
      <c r="R722" s="19" t="str">
        <f t="shared" si="147"/>
        <v/>
      </c>
      <c r="S722" s="19" t="str">
        <f t="shared" si="148"/>
        <v/>
      </c>
      <c r="T722" s="19" t="str">
        <f t="shared" si="149"/>
        <v/>
      </c>
      <c r="U722" s="19" t="str">
        <f t="shared" si="150"/>
        <v/>
      </c>
      <c r="V722" s="19" t="str">
        <f t="shared" si="151"/>
        <v/>
      </c>
      <c r="W722" s="19" t="str">
        <f t="shared" si="152"/>
        <v/>
      </c>
      <c r="X722" s="17"/>
      <c r="Y722" s="23"/>
      <c r="Z722" s="23"/>
      <c r="AA722" s="26"/>
      <c r="AB722" s="24" t="str">
        <f>IF(B722="","",IF(OR(J722="Owner Funding",J722="Drawings",J722="Transfer",J722="Private"),IF(E722="","OK",IF(COUNTIF('01_Setup'!$B$23:$B$32,E722)=1,"OK","Unknown property")),IF(COUNTIF('01_Setup'!$B$23:$B$32,E722)=1,"OK","Unknown property")))</f>
        <v/>
      </c>
      <c r="AC722" s="24" t="str">
        <f t="shared" si="153"/>
        <v/>
      </c>
      <c r="AD722" s="24" t="str">
        <f t="shared" si="154"/>
        <v/>
      </c>
      <c r="AE722" s="24" t="str">
        <f t="shared" si="155"/>
        <v/>
      </c>
    </row>
    <row r="723" spans="1:31">
      <c r="A723" s="20" t="str">
        <f t="shared" si="143"/>
        <v/>
      </c>
      <c r="B723" s="21"/>
      <c r="C723" s="20" t="str">
        <f>IF(B723="","",IF(AND(B723&gt;='01_Setup'!$B$7,B723&lt;='01_Setup'!$B$8),'01_Setup'!$B$6,"Outside selected year"))</f>
        <v/>
      </c>
      <c r="D723" s="20" t="str">
        <f>IF(B723="","",IF(B723&lt;'01_Setup'!$B$7,"",IF(B723&lt;=DATE('01_Setup'!$B$5,7,5),"Q1",IF(B723&lt;=DATE('01_Setup'!$B$5,10,5),"Q2",IF(B723&lt;=DATE('01_Setup'!$B$5+1,1,5),"Q3",IF(B723&lt;='01_Setup'!$B$8,"Q4",""))))))</f>
        <v/>
      </c>
      <c r="E723" s="22"/>
      <c r="F723" s="25"/>
      <c r="G723" s="25"/>
      <c r="H723" s="22"/>
      <c r="I723" s="22"/>
      <c r="J723" s="22"/>
      <c r="K723" s="22"/>
      <c r="L723" s="22"/>
      <c r="M723" s="17"/>
      <c r="N723" s="18"/>
      <c r="O723" s="19" t="str">
        <f t="shared" si="144"/>
        <v/>
      </c>
      <c r="P723" s="19" t="str">
        <f t="shared" si="145"/>
        <v/>
      </c>
      <c r="Q723" s="19" t="str">
        <f t="shared" si="146"/>
        <v/>
      </c>
      <c r="R723" s="19" t="str">
        <f t="shared" si="147"/>
        <v/>
      </c>
      <c r="S723" s="19" t="str">
        <f t="shared" si="148"/>
        <v/>
      </c>
      <c r="T723" s="19" t="str">
        <f t="shared" si="149"/>
        <v/>
      </c>
      <c r="U723" s="19" t="str">
        <f t="shared" si="150"/>
        <v/>
      </c>
      <c r="V723" s="19" t="str">
        <f t="shared" si="151"/>
        <v/>
      </c>
      <c r="W723" s="19" t="str">
        <f t="shared" si="152"/>
        <v/>
      </c>
      <c r="X723" s="17"/>
      <c r="Y723" s="23"/>
      <c r="Z723" s="23"/>
      <c r="AA723" s="26"/>
      <c r="AB723" s="24" t="str">
        <f>IF(B723="","",IF(OR(J723="Owner Funding",J723="Drawings",J723="Transfer",J723="Private"),IF(E723="","OK",IF(COUNTIF('01_Setup'!$B$23:$B$32,E723)=1,"OK","Unknown property")),IF(COUNTIF('01_Setup'!$B$23:$B$32,E723)=1,"OK","Unknown property")))</f>
        <v/>
      </c>
      <c r="AC723" s="24" t="str">
        <f t="shared" si="153"/>
        <v/>
      </c>
      <c r="AD723" s="24" t="str">
        <f t="shared" si="154"/>
        <v/>
      </c>
      <c r="AE723" s="24" t="str">
        <f t="shared" si="155"/>
        <v/>
      </c>
    </row>
    <row r="724" spans="1:31">
      <c r="A724" s="20" t="str">
        <f t="shared" si="143"/>
        <v/>
      </c>
      <c r="B724" s="21"/>
      <c r="C724" s="20" t="str">
        <f>IF(B724="","",IF(AND(B724&gt;='01_Setup'!$B$7,B724&lt;='01_Setup'!$B$8),'01_Setup'!$B$6,"Outside selected year"))</f>
        <v/>
      </c>
      <c r="D724" s="20" t="str">
        <f>IF(B724="","",IF(B724&lt;'01_Setup'!$B$7,"",IF(B724&lt;=DATE('01_Setup'!$B$5,7,5),"Q1",IF(B724&lt;=DATE('01_Setup'!$B$5,10,5),"Q2",IF(B724&lt;=DATE('01_Setup'!$B$5+1,1,5),"Q3",IF(B724&lt;='01_Setup'!$B$8,"Q4",""))))))</f>
        <v/>
      </c>
      <c r="E724" s="22"/>
      <c r="F724" s="25"/>
      <c r="G724" s="25"/>
      <c r="H724" s="22"/>
      <c r="I724" s="22"/>
      <c r="J724" s="22"/>
      <c r="K724" s="22"/>
      <c r="L724" s="22"/>
      <c r="M724" s="17"/>
      <c r="N724" s="18"/>
      <c r="O724" s="19" t="str">
        <f t="shared" si="144"/>
        <v/>
      </c>
      <c r="P724" s="19" t="str">
        <f t="shared" si="145"/>
        <v/>
      </c>
      <c r="Q724" s="19" t="str">
        <f t="shared" si="146"/>
        <v/>
      </c>
      <c r="R724" s="19" t="str">
        <f t="shared" si="147"/>
        <v/>
      </c>
      <c r="S724" s="19" t="str">
        <f t="shared" si="148"/>
        <v/>
      </c>
      <c r="T724" s="19" t="str">
        <f t="shared" si="149"/>
        <v/>
      </c>
      <c r="U724" s="19" t="str">
        <f t="shared" si="150"/>
        <v/>
      </c>
      <c r="V724" s="19" t="str">
        <f t="shared" si="151"/>
        <v/>
      </c>
      <c r="W724" s="19" t="str">
        <f t="shared" si="152"/>
        <v/>
      </c>
      <c r="X724" s="17"/>
      <c r="Y724" s="23"/>
      <c r="Z724" s="23"/>
      <c r="AA724" s="26"/>
      <c r="AB724" s="24" t="str">
        <f>IF(B724="","",IF(OR(J724="Owner Funding",J724="Drawings",J724="Transfer",J724="Private"),IF(E724="","OK",IF(COUNTIF('01_Setup'!$B$23:$B$32,E724)=1,"OK","Unknown property")),IF(COUNTIF('01_Setup'!$B$23:$B$32,E724)=1,"OK","Unknown property")))</f>
        <v/>
      </c>
      <c r="AC724" s="24" t="str">
        <f t="shared" si="153"/>
        <v/>
      </c>
      <c r="AD724" s="24" t="str">
        <f t="shared" si="154"/>
        <v/>
      </c>
      <c r="AE724" s="24" t="str">
        <f t="shared" si="155"/>
        <v/>
      </c>
    </row>
    <row r="725" spans="1:31">
      <c r="A725" s="20" t="str">
        <f t="shared" si="143"/>
        <v/>
      </c>
      <c r="B725" s="21"/>
      <c r="C725" s="20" t="str">
        <f>IF(B725="","",IF(AND(B725&gt;='01_Setup'!$B$7,B725&lt;='01_Setup'!$B$8),'01_Setup'!$B$6,"Outside selected year"))</f>
        <v/>
      </c>
      <c r="D725" s="20" t="str">
        <f>IF(B725="","",IF(B725&lt;'01_Setup'!$B$7,"",IF(B725&lt;=DATE('01_Setup'!$B$5,7,5),"Q1",IF(B725&lt;=DATE('01_Setup'!$B$5,10,5),"Q2",IF(B725&lt;=DATE('01_Setup'!$B$5+1,1,5),"Q3",IF(B725&lt;='01_Setup'!$B$8,"Q4",""))))))</f>
        <v/>
      </c>
      <c r="E725" s="22"/>
      <c r="F725" s="25"/>
      <c r="G725" s="25"/>
      <c r="H725" s="22"/>
      <c r="I725" s="22"/>
      <c r="J725" s="22"/>
      <c r="K725" s="22"/>
      <c r="L725" s="22"/>
      <c r="M725" s="17"/>
      <c r="N725" s="18"/>
      <c r="O725" s="19" t="str">
        <f t="shared" si="144"/>
        <v/>
      </c>
      <c r="P725" s="19" t="str">
        <f t="shared" si="145"/>
        <v/>
      </c>
      <c r="Q725" s="19" t="str">
        <f t="shared" si="146"/>
        <v/>
      </c>
      <c r="R725" s="19" t="str">
        <f t="shared" si="147"/>
        <v/>
      </c>
      <c r="S725" s="19" t="str">
        <f t="shared" si="148"/>
        <v/>
      </c>
      <c r="T725" s="19" t="str">
        <f t="shared" si="149"/>
        <v/>
      </c>
      <c r="U725" s="19" t="str">
        <f t="shared" si="150"/>
        <v/>
      </c>
      <c r="V725" s="19" t="str">
        <f t="shared" si="151"/>
        <v/>
      </c>
      <c r="W725" s="19" t="str">
        <f t="shared" si="152"/>
        <v/>
      </c>
      <c r="X725" s="17"/>
      <c r="Y725" s="23"/>
      <c r="Z725" s="23"/>
      <c r="AA725" s="26"/>
      <c r="AB725" s="24" t="str">
        <f>IF(B725="","",IF(OR(J725="Owner Funding",J725="Drawings",J725="Transfer",J725="Private"),IF(E725="","OK",IF(COUNTIF('01_Setup'!$B$23:$B$32,E725)=1,"OK","Unknown property")),IF(COUNTIF('01_Setup'!$B$23:$B$32,E725)=1,"OK","Unknown property")))</f>
        <v/>
      </c>
      <c r="AC725" s="24" t="str">
        <f t="shared" si="153"/>
        <v/>
      </c>
      <c r="AD725" s="24" t="str">
        <f t="shared" si="154"/>
        <v/>
      </c>
      <c r="AE725" s="24" t="str">
        <f t="shared" si="155"/>
        <v/>
      </c>
    </row>
    <row r="726" spans="1:31">
      <c r="A726" s="20" t="str">
        <f t="shared" si="143"/>
        <v/>
      </c>
      <c r="B726" s="21"/>
      <c r="C726" s="20" t="str">
        <f>IF(B726="","",IF(AND(B726&gt;='01_Setup'!$B$7,B726&lt;='01_Setup'!$B$8),'01_Setup'!$B$6,"Outside selected year"))</f>
        <v/>
      </c>
      <c r="D726" s="20" t="str">
        <f>IF(B726="","",IF(B726&lt;'01_Setup'!$B$7,"",IF(B726&lt;=DATE('01_Setup'!$B$5,7,5),"Q1",IF(B726&lt;=DATE('01_Setup'!$B$5,10,5),"Q2",IF(B726&lt;=DATE('01_Setup'!$B$5+1,1,5),"Q3",IF(B726&lt;='01_Setup'!$B$8,"Q4",""))))))</f>
        <v/>
      </c>
      <c r="E726" s="22"/>
      <c r="F726" s="25"/>
      <c r="G726" s="25"/>
      <c r="H726" s="22"/>
      <c r="I726" s="22"/>
      <c r="J726" s="22"/>
      <c r="K726" s="22"/>
      <c r="L726" s="22"/>
      <c r="M726" s="17"/>
      <c r="N726" s="18"/>
      <c r="O726" s="19" t="str">
        <f t="shared" si="144"/>
        <v/>
      </c>
      <c r="P726" s="19" t="str">
        <f t="shared" si="145"/>
        <v/>
      </c>
      <c r="Q726" s="19" t="str">
        <f t="shared" si="146"/>
        <v/>
      </c>
      <c r="R726" s="19" t="str">
        <f t="shared" si="147"/>
        <v/>
      </c>
      <c r="S726" s="19" t="str">
        <f t="shared" si="148"/>
        <v/>
      </c>
      <c r="T726" s="19" t="str">
        <f t="shared" si="149"/>
        <v/>
      </c>
      <c r="U726" s="19" t="str">
        <f t="shared" si="150"/>
        <v/>
      </c>
      <c r="V726" s="19" t="str">
        <f t="shared" si="151"/>
        <v/>
      </c>
      <c r="W726" s="19" t="str">
        <f t="shared" si="152"/>
        <v/>
      </c>
      <c r="X726" s="17"/>
      <c r="Y726" s="23"/>
      <c r="Z726" s="23"/>
      <c r="AA726" s="26"/>
      <c r="AB726" s="24" t="str">
        <f>IF(B726="","",IF(OR(J726="Owner Funding",J726="Drawings",J726="Transfer",J726="Private"),IF(E726="","OK",IF(COUNTIF('01_Setup'!$B$23:$B$32,E726)=1,"OK","Unknown property")),IF(COUNTIF('01_Setup'!$B$23:$B$32,E726)=1,"OK","Unknown property")))</f>
        <v/>
      </c>
      <c r="AC726" s="24" t="str">
        <f t="shared" si="153"/>
        <v/>
      </c>
      <c r="AD726" s="24" t="str">
        <f t="shared" si="154"/>
        <v/>
      </c>
      <c r="AE726" s="24" t="str">
        <f t="shared" si="155"/>
        <v/>
      </c>
    </row>
    <row r="727" spans="1:31">
      <c r="A727" s="20" t="str">
        <f t="shared" si="143"/>
        <v/>
      </c>
      <c r="B727" s="21"/>
      <c r="C727" s="20" t="str">
        <f>IF(B727="","",IF(AND(B727&gt;='01_Setup'!$B$7,B727&lt;='01_Setup'!$B$8),'01_Setup'!$B$6,"Outside selected year"))</f>
        <v/>
      </c>
      <c r="D727" s="20" t="str">
        <f>IF(B727="","",IF(B727&lt;'01_Setup'!$B$7,"",IF(B727&lt;=DATE('01_Setup'!$B$5,7,5),"Q1",IF(B727&lt;=DATE('01_Setup'!$B$5,10,5),"Q2",IF(B727&lt;=DATE('01_Setup'!$B$5+1,1,5),"Q3",IF(B727&lt;='01_Setup'!$B$8,"Q4",""))))))</f>
        <v/>
      </c>
      <c r="E727" s="22"/>
      <c r="F727" s="25"/>
      <c r="G727" s="25"/>
      <c r="H727" s="22"/>
      <c r="I727" s="22"/>
      <c r="J727" s="22"/>
      <c r="K727" s="22"/>
      <c r="L727" s="22"/>
      <c r="M727" s="17"/>
      <c r="N727" s="18"/>
      <c r="O727" s="19" t="str">
        <f t="shared" si="144"/>
        <v/>
      </c>
      <c r="P727" s="19" t="str">
        <f t="shared" si="145"/>
        <v/>
      </c>
      <c r="Q727" s="19" t="str">
        <f t="shared" si="146"/>
        <v/>
      </c>
      <c r="R727" s="19" t="str">
        <f t="shared" si="147"/>
        <v/>
      </c>
      <c r="S727" s="19" t="str">
        <f t="shared" si="148"/>
        <v/>
      </c>
      <c r="T727" s="19" t="str">
        <f t="shared" si="149"/>
        <v/>
      </c>
      <c r="U727" s="19" t="str">
        <f t="shared" si="150"/>
        <v/>
      </c>
      <c r="V727" s="19" t="str">
        <f t="shared" si="151"/>
        <v/>
      </c>
      <c r="W727" s="19" t="str">
        <f t="shared" si="152"/>
        <v/>
      </c>
      <c r="X727" s="17"/>
      <c r="Y727" s="23"/>
      <c r="Z727" s="23"/>
      <c r="AA727" s="26"/>
      <c r="AB727" s="24" t="str">
        <f>IF(B727="","",IF(OR(J727="Owner Funding",J727="Drawings",J727="Transfer",J727="Private"),IF(E727="","OK",IF(COUNTIF('01_Setup'!$B$23:$B$32,E727)=1,"OK","Unknown property")),IF(COUNTIF('01_Setup'!$B$23:$B$32,E727)=1,"OK","Unknown property")))</f>
        <v/>
      </c>
      <c r="AC727" s="24" t="str">
        <f t="shared" si="153"/>
        <v/>
      </c>
      <c r="AD727" s="24" t="str">
        <f t="shared" si="154"/>
        <v/>
      </c>
      <c r="AE727" s="24" t="str">
        <f t="shared" si="155"/>
        <v/>
      </c>
    </row>
    <row r="728" spans="1:31">
      <c r="A728" s="20" t="str">
        <f t="shared" si="143"/>
        <v/>
      </c>
      <c r="B728" s="21"/>
      <c r="C728" s="20" t="str">
        <f>IF(B728="","",IF(AND(B728&gt;='01_Setup'!$B$7,B728&lt;='01_Setup'!$B$8),'01_Setup'!$B$6,"Outside selected year"))</f>
        <v/>
      </c>
      <c r="D728" s="20" t="str">
        <f>IF(B728="","",IF(B728&lt;'01_Setup'!$B$7,"",IF(B728&lt;=DATE('01_Setup'!$B$5,7,5),"Q1",IF(B728&lt;=DATE('01_Setup'!$B$5,10,5),"Q2",IF(B728&lt;=DATE('01_Setup'!$B$5+1,1,5),"Q3",IF(B728&lt;='01_Setup'!$B$8,"Q4",""))))))</f>
        <v/>
      </c>
      <c r="E728" s="22"/>
      <c r="F728" s="25"/>
      <c r="G728" s="25"/>
      <c r="H728" s="22"/>
      <c r="I728" s="22"/>
      <c r="J728" s="22"/>
      <c r="K728" s="22"/>
      <c r="L728" s="22"/>
      <c r="M728" s="17"/>
      <c r="N728" s="18"/>
      <c r="O728" s="19" t="str">
        <f t="shared" si="144"/>
        <v/>
      </c>
      <c r="P728" s="19" t="str">
        <f t="shared" si="145"/>
        <v/>
      </c>
      <c r="Q728" s="19" t="str">
        <f t="shared" si="146"/>
        <v/>
      </c>
      <c r="R728" s="19" t="str">
        <f t="shared" si="147"/>
        <v/>
      </c>
      <c r="S728" s="19" t="str">
        <f t="shared" si="148"/>
        <v/>
      </c>
      <c r="T728" s="19" t="str">
        <f t="shared" si="149"/>
        <v/>
      </c>
      <c r="U728" s="19" t="str">
        <f t="shared" si="150"/>
        <v/>
      </c>
      <c r="V728" s="19" t="str">
        <f t="shared" si="151"/>
        <v/>
      </c>
      <c r="W728" s="19" t="str">
        <f t="shared" si="152"/>
        <v/>
      </c>
      <c r="X728" s="17"/>
      <c r="Y728" s="23"/>
      <c r="Z728" s="23"/>
      <c r="AA728" s="26"/>
      <c r="AB728" s="24" t="str">
        <f>IF(B728="","",IF(OR(J728="Owner Funding",J728="Drawings",J728="Transfer",J728="Private"),IF(E728="","OK",IF(COUNTIF('01_Setup'!$B$23:$B$32,E728)=1,"OK","Unknown property")),IF(COUNTIF('01_Setup'!$B$23:$B$32,E728)=1,"OK","Unknown property")))</f>
        <v/>
      </c>
      <c r="AC728" s="24" t="str">
        <f t="shared" si="153"/>
        <v/>
      </c>
      <c r="AD728" s="24" t="str">
        <f t="shared" si="154"/>
        <v/>
      </c>
      <c r="AE728" s="24" t="str">
        <f t="shared" si="155"/>
        <v/>
      </c>
    </row>
    <row r="729" spans="1:31">
      <c r="A729" s="20" t="str">
        <f t="shared" si="143"/>
        <v/>
      </c>
      <c r="B729" s="21"/>
      <c r="C729" s="20" t="str">
        <f>IF(B729="","",IF(AND(B729&gt;='01_Setup'!$B$7,B729&lt;='01_Setup'!$B$8),'01_Setup'!$B$6,"Outside selected year"))</f>
        <v/>
      </c>
      <c r="D729" s="20" t="str">
        <f>IF(B729="","",IF(B729&lt;'01_Setup'!$B$7,"",IF(B729&lt;=DATE('01_Setup'!$B$5,7,5),"Q1",IF(B729&lt;=DATE('01_Setup'!$B$5,10,5),"Q2",IF(B729&lt;=DATE('01_Setup'!$B$5+1,1,5),"Q3",IF(B729&lt;='01_Setup'!$B$8,"Q4",""))))))</f>
        <v/>
      </c>
      <c r="E729" s="22"/>
      <c r="F729" s="25"/>
      <c r="G729" s="25"/>
      <c r="H729" s="22"/>
      <c r="I729" s="22"/>
      <c r="J729" s="22"/>
      <c r="K729" s="22"/>
      <c r="L729" s="22"/>
      <c r="M729" s="17"/>
      <c r="N729" s="18"/>
      <c r="O729" s="19" t="str">
        <f t="shared" si="144"/>
        <v/>
      </c>
      <c r="P729" s="19" t="str">
        <f t="shared" si="145"/>
        <v/>
      </c>
      <c r="Q729" s="19" t="str">
        <f t="shared" si="146"/>
        <v/>
      </c>
      <c r="R729" s="19" t="str">
        <f t="shared" si="147"/>
        <v/>
      </c>
      <c r="S729" s="19" t="str">
        <f t="shared" si="148"/>
        <v/>
      </c>
      <c r="T729" s="19" t="str">
        <f t="shared" si="149"/>
        <v/>
      </c>
      <c r="U729" s="19" t="str">
        <f t="shared" si="150"/>
        <v/>
      </c>
      <c r="V729" s="19" t="str">
        <f t="shared" si="151"/>
        <v/>
      </c>
      <c r="W729" s="19" t="str">
        <f t="shared" si="152"/>
        <v/>
      </c>
      <c r="X729" s="17"/>
      <c r="Y729" s="23"/>
      <c r="Z729" s="23"/>
      <c r="AA729" s="26"/>
      <c r="AB729" s="24" t="str">
        <f>IF(B729="","",IF(OR(J729="Owner Funding",J729="Drawings",J729="Transfer",J729="Private"),IF(E729="","OK",IF(COUNTIF('01_Setup'!$B$23:$B$32,E729)=1,"OK","Unknown property")),IF(COUNTIF('01_Setup'!$B$23:$B$32,E729)=1,"OK","Unknown property")))</f>
        <v/>
      </c>
      <c r="AC729" s="24" t="str">
        <f t="shared" si="153"/>
        <v/>
      </c>
      <c r="AD729" s="24" t="str">
        <f t="shared" si="154"/>
        <v/>
      </c>
      <c r="AE729" s="24" t="str">
        <f t="shared" si="155"/>
        <v/>
      </c>
    </row>
    <row r="730" spans="1:31">
      <c r="A730" s="20" t="str">
        <f t="shared" si="143"/>
        <v/>
      </c>
      <c r="B730" s="21"/>
      <c r="C730" s="20" t="str">
        <f>IF(B730="","",IF(AND(B730&gt;='01_Setup'!$B$7,B730&lt;='01_Setup'!$B$8),'01_Setup'!$B$6,"Outside selected year"))</f>
        <v/>
      </c>
      <c r="D730" s="20" t="str">
        <f>IF(B730="","",IF(B730&lt;'01_Setup'!$B$7,"",IF(B730&lt;=DATE('01_Setup'!$B$5,7,5),"Q1",IF(B730&lt;=DATE('01_Setup'!$B$5,10,5),"Q2",IF(B730&lt;=DATE('01_Setup'!$B$5+1,1,5),"Q3",IF(B730&lt;='01_Setup'!$B$8,"Q4",""))))))</f>
        <v/>
      </c>
      <c r="E730" s="22"/>
      <c r="F730" s="25"/>
      <c r="G730" s="25"/>
      <c r="H730" s="22"/>
      <c r="I730" s="22"/>
      <c r="J730" s="22"/>
      <c r="K730" s="22"/>
      <c r="L730" s="22"/>
      <c r="M730" s="17"/>
      <c r="N730" s="18"/>
      <c r="O730" s="19" t="str">
        <f t="shared" si="144"/>
        <v/>
      </c>
      <c r="P730" s="19" t="str">
        <f t="shared" si="145"/>
        <v/>
      </c>
      <c r="Q730" s="19" t="str">
        <f t="shared" si="146"/>
        <v/>
      </c>
      <c r="R730" s="19" t="str">
        <f t="shared" si="147"/>
        <v/>
      </c>
      <c r="S730" s="19" t="str">
        <f t="shared" si="148"/>
        <v/>
      </c>
      <c r="T730" s="19" t="str">
        <f t="shared" si="149"/>
        <v/>
      </c>
      <c r="U730" s="19" t="str">
        <f t="shared" si="150"/>
        <v/>
      </c>
      <c r="V730" s="19" t="str">
        <f t="shared" si="151"/>
        <v/>
      </c>
      <c r="W730" s="19" t="str">
        <f t="shared" si="152"/>
        <v/>
      </c>
      <c r="X730" s="17"/>
      <c r="Y730" s="23"/>
      <c r="Z730" s="23"/>
      <c r="AA730" s="26"/>
      <c r="AB730" s="24" t="str">
        <f>IF(B730="","",IF(OR(J730="Owner Funding",J730="Drawings",J730="Transfer",J730="Private"),IF(E730="","OK",IF(COUNTIF('01_Setup'!$B$23:$B$32,E730)=1,"OK","Unknown property")),IF(COUNTIF('01_Setup'!$B$23:$B$32,E730)=1,"OK","Unknown property")))</f>
        <v/>
      </c>
      <c r="AC730" s="24" t="str">
        <f t="shared" si="153"/>
        <v/>
      </c>
      <c r="AD730" s="24" t="str">
        <f t="shared" si="154"/>
        <v/>
      </c>
      <c r="AE730" s="24" t="str">
        <f t="shared" si="155"/>
        <v/>
      </c>
    </row>
    <row r="731" spans="1:31">
      <c r="A731" s="20" t="str">
        <f t="shared" si="143"/>
        <v/>
      </c>
      <c r="B731" s="21"/>
      <c r="C731" s="20" t="str">
        <f>IF(B731="","",IF(AND(B731&gt;='01_Setup'!$B$7,B731&lt;='01_Setup'!$B$8),'01_Setup'!$B$6,"Outside selected year"))</f>
        <v/>
      </c>
      <c r="D731" s="20" t="str">
        <f>IF(B731="","",IF(B731&lt;'01_Setup'!$B$7,"",IF(B731&lt;=DATE('01_Setup'!$B$5,7,5),"Q1",IF(B731&lt;=DATE('01_Setup'!$B$5,10,5),"Q2",IF(B731&lt;=DATE('01_Setup'!$B$5+1,1,5),"Q3",IF(B731&lt;='01_Setup'!$B$8,"Q4",""))))))</f>
        <v/>
      </c>
      <c r="E731" s="22"/>
      <c r="F731" s="25"/>
      <c r="G731" s="25"/>
      <c r="H731" s="22"/>
      <c r="I731" s="22"/>
      <c r="J731" s="22"/>
      <c r="K731" s="22"/>
      <c r="L731" s="22"/>
      <c r="M731" s="17"/>
      <c r="N731" s="18"/>
      <c r="O731" s="19" t="str">
        <f t="shared" si="144"/>
        <v/>
      </c>
      <c r="P731" s="19" t="str">
        <f t="shared" si="145"/>
        <v/>
      </c>
      <c r="Q731" s="19" t="str">
        <f t="shared" si="146"/>
        <v/>
      </c>
      <c r="R731" s="19" t="str">
        <f t="shared" si="147"/>
        <v/>
      </c>
      <c r="S731" s="19" t="str">
        <f t="shared" si="148"/>
        <v/>
      </c>
      <c r="T731" s="19" t="str">
        <f t="shared" si="149"/>
        <v/>
      </c>
      <c r="U731" s="19" t="str">
        <f t="shared" si="150"/>
        <v/>
      </c>
      <c r="V731" s="19" t="str">
        <f t="shared" si="151"/>
        <v/>
      </c>
      <c r="W731" s="19" t="str">
        <f t="shared" si="152"/>
        <v/>
      </c>
      <c r="X731" s="17"/>
      <c r="Y731" s="23"/>
      <c r="Z731" s="23"/>
      <c r="AA731" s="26"/>
      <c r="AB731" s="24" t="str">
        <f>IF(B731="","",IF(OR(J731="Owner Funding",J731="Drawings",J731="Transfer",J731="Private"),IF(E731="","OK",IF(COUNTIF('01_Setup'!$B$23:$B$32,E731)=1,"OK","Unknown property")),IF(COUNTIF('01_Setup'!$B$23:$B$32,E731)=1,"OK","Unknown property")))</f>
        <v/>
      </c>
      <c r="AC731" s="24" t="str">
        <f t="shared" si="153"/>
        <v/>
      </c>
      <c r="AD731" s="24" t="str">
        <f t="shared" si="154"/>
        <v/>
      </c>
      <c r="AE731" s="24" t="str">
        <f t="shared" si="155"/>
        <v/>
      </c>
    </row>
    <row r="732" spans="1:31">
      <c r="A732" s="20" t="str">
        <f t="shared" si="143"/>
        <v/>
      </c>
      <c r="B732" s="21"/>
      <c r="C732" s="20" t="str">
        <f>IF(B732="","",IF(AND(B732&gt;='01_Setup'!$B$7,B732&lt;='01_Setup'!$B$8),'01_Setup'!$B$6,"Outside selected year"))</f>
        <v/>
      </c>
      <c r="D732" s="20" t="str">
        <f>IF(B732="","",IF(B732&lt;'01_Setup'!$B$7,"",IF(B732&lt;=DATE('01_Setup'!$B$5,7,5),"Q1",IF(B732&lt;=DATE('01_Setup'!$B$5,10,5),"Q2",IF(B732&lt;=DATE('01_Setup'!$B$5+1,1,5),"Q3",IF(B732&lt;='01_Setup'!$B$8,"Q4",""))))))</f>
        <v/>
      </c>
      <c r="E732" s="22"/>
      <c r="F732" s="25"/>
      <c r="G732" s="25"/>
      <c r="H732" s="22"/>
      <c r="I732" s="22"/>
      <c r="J732" s="22"/>
      <c r="K732" s="22"/>
      <c r="L732" s="22"/>
      <c r="M732" s="17"/>
      <c r="N732" s="18"/>
      <c r="O732" s="19" t="str">
        <f t="shared" si="144"/>
        <v/>
      </c>
      <c r="P732" s="19" t="str">
        <f t="shared" si="145"/>
        <v/>
      </c>
      <c r="Q732" s="19" t="str">
        <f t="shared" si="146"/>
        <v/>
      </c>
      <c r="R732" s="19" t="str">
        <f t="shared" si="147"/>
        <v/>
      </c>
      <c r="S732" s="19" t="str">
        <f t="shared" si="148"/>
        <v/>
      </c>
      <c r="T732" s="19" t="str">
        <f t="shared" si="149"/>
        <v/>
      </c>
      <c r="U732" s="19" t="str">
        <f t="shared" si="150"/>
        <v/>
      </c>
      <c r="V732" s="19" t="str">
        <f t="shared" si="151"/>
        <v/>
      </c>
      <c r="W732" s="19" t="str">
        <f t="shared" si="152"/>
        <v/>
      </c>
      <c r="X732" s="17"/>
      <c r="Y732" s="23"/>
      <c r="Z732" s="23"/>
      <c r="AA732" s="26"/>
      <c r="AB732" s="24" t="str">
        <f>IF(B732="","",IF(OR(J732="Owner Funding",J732="Drawings",J732="Transfer",J732="Private"),IF(E732="","OK",IF(COUNTIF('01_Setup'!$B$23:$B$32,E732)=1,"OK","Unknown property")),IF(COUNTIF('01_Setup'!$B$23:$B$32,E732)=1,"OK","Unknown property")))</f>
        <v/>
      </c>
      <c r="AC732" s="24" t="str">
        <f t="shared" si="153"/>
        <v/>
      </c>
      <c r="AD732" s="24" t="str">
        <f t="shared" si="154"/>
        <v/>
      </c>
      <c r="AE732" s="24" t="str">
        <f t="shared" si="155"/>
        <v/>
      </c>
    </row>
    <row r="733" spans="1:31">
      <c r="A733" s="20" t="str">
        <f t="shared" si="143"/>
        <v/>
      </c>
      <c r="B733" s="21"/>
      <c r="C733" s="20" t="str">
        <f>IF(B733="","",IF(AND(B733&gt;='01_Setup'!$B$7,B733&lt;='01_Setup'!$B$8),'01_Setup'!$B$6,"Outside selected year"))</f>
        <v/>
      </c>
      <c r="D733" s="20" t="str">
        <f>IF(B733="","",IF(B733&lt;'01_Setup'!$B$7,"",IF(B733&lt;=DATE('01_Setup'!$B$5,7,5),"Q1",IF(B733&lt;=DATE('01_Setup'!$B$5,10,5),"Q2",IF(B733&lt;=DATE('01_Setup'!$B$5+1,1,5),"Q3",IF(B733&lt;='01_Setup'!$B$8,"Q4",""))))))</f>
        <v/>
      </c>
      <c r="E733" s="22"/>
      <c r="F733" s="25"/>
      <c r="G733" s="25"/>
      <c r="H733" s="22"/>
      <c r="I733" s="22"/>
      <c r="J733" s="22"/>
      <c r="K733" s="22"/>
      <c r="L733" s="22"/>
      <c r="M733" s="17"/>
      <c r="N733" s="18"/>
      <c r="O733" s="19" t="str">
        <f t="shared" si="144"/>
        <v/>
      </c>
      <c r="P733" s="19" t="str">
        <f t="shared" si="145"/>
        <v/>
      </c>
      <c r="Q733" s="19" t="str">
        <f t="shared" si="146"/>
        <v/>
      </c>
      <c r="R733" s="19" t="str">
        <f t="shared" si="147"/>
        <v/>
      </c>
      <c r="S733" s="19" t="str">
        <f t="shared" si="148"/>
        <v/>
      </c>
      <c r="T733" s="19" t="str">
        <f t="shared" si="149"/>
        <v/>
      </c>
      <c r="U733" s="19" t="str">
        <f t="shared" si="150"/>
        <v/>
      </c>
      <c r="V733" s="19" t="str">
        <f t="shared" si="151"/>
        <v/>
      </c>
      <c r="W733" s="19" t="str">
        <f t="shared" si="152"/>
        <v/>
      </c>
      <c r="X733" s="17"/>
      <c r="Y733" s="23"/>
      <c r="Z733" s="23"/>
      <c r="AA733" s="26"/>
      <c r="AB733" s="24" t="str">
        <f>IF(B733="","",IF(OR(J733="Owner Funding",J733="Drawings",J733="Transfer",J733="Private"),IF(E733="","OK",IF(COUNTIF('01_Setup'!$B$23:$B$32,E733)=1,"OK","Unknown property")),IF(COUNTIF('01_Setup'!$B$23:$B$32,E733)=1,"OK","Unknown property")))</f>
        <v/>
      </c>
      <c r="AC733" s="24" t="str">
        <f t="shared" si="153"/>
        <v/>
      </c>
      <c r="AD733" s="24" t="str">
        <f t="shared" si="154"/>
        <v/>
      </c>
      <c r="AE733" s="24" t="str">
        <f t="shared" si="155"/>
        <v/>
      </c>
    </row>
    <row r="734" spans="1:31">
      <c r="A734" s="20" t="str">
        <f t="shared" si="143"/>
        <v/>
      </c>
      <c r="B734" s="21"/>
      <c r="C734" s="20" t="str">
        <f>IF(B734="","",IF(AND(B734&gt;='01_Setup'!$B$7,B734&lt;='01_Setup'!$B$8),'01_Setup'!$B$6,"Outside selected year"))</f>
        <v/>
      </c>
      <c r="D734" s="20" t="str">
        <f>IF(B734="","",IF(B734&lt;'01_Setup'!$B$7,"",IF(B734&lt;=DATE('01_Setup'!$B$5,7,5),"Q1",IF(B734&lt;=DATE('01_Setup'!$B$5,10,5),"Q2",IF(B734&lt;=DATE('01_Setup'!$B$5+1,1,5),"Q3",IF(B734&lt;='01_Setup'!$B$8,"Q4",""))))))</f>
        <v/>
      </c>
      <c r="E734" s="22"/>
      <c r="F734" s="25"/>
      <c r="G734" s="25"/>
      <c r="H734" s="22"/>
      <c r="I734" s="22"/>
      <c r="J734" s="22"/>
      <c r="K734" s="22"/>
      <c r="L734" s="22"/>
      <c r="M734" s="17"/>
      <c r="N734" s="18"/>
      <c r="O734" s="19" t="str">
        <f t="shared" si="144"/>
        <v/>
      </c>
      <c r="P734" s="19" t="str">
        <f t="shared" si="145"/>
        <v/>
      </c>
      <c r="Q734" s="19" t="str">
        <f t="shared" si="146"/>
        <v/>
      </c>
      <c r="R734" s="19" t="str">
        <f t="shared" si="147"/>
        <v/>
      </c>
      <c r="S734" s="19" t="str">
        <f t="shared" si="148"/>
        <v/>
      </c>
      <c r="T734" s="19" t="str">
        <f t="shared" si="149"/>
        <v/>
      </c>
      <c r="U734" s="19" t="str">
        <f t="shared" si="150"/>
        <v/>
      </c>
      <c r="V734" s="19" t="str">
        <f t="shared" si="151"/>
        <v/>
      </c>
      <c r="W734" s="19" t="str">
        <f t="shared" si="152"/>
        <v/>
      </c>
      <c r="X734" s="17"/>
      <c r="Y734" s="23"/>
      <c r="Z734" s="23"/>
      <c r="AA734" s="26"/>
      <c r="AB734" s="24" t="str">
        <f>IF(B734="","",IF(OR(J734="Owner Funding",J734="Drawings",J734="Transfer",J734="Private"),IF(E734="","OK",IF(COUNTIF('01_Setup'!$B$23:$B$32,E734)=1,"OK","Unknown property")),IF(COUNTIF('01_Setup'!$B$23:$B$32,E734)=1,"OK","Unknown property")))</f>
        <v/>
      </c>
      <c r="AC734" s="24" t="str">
        <f t="shared" si="153"/>
        <v/>
      </c>
      <c r="AD734" s="24" t="str">
        <f t="shared" si="154"/>
        <v/>
      </c>
      <c r="AE734" s="24" t="str">
        <f t="shared" si="155"/>
        <v/>
      </c>
    </row>
    <row r="735" spans="1:31">
      <c r="A735" s="20" t="str">
        <f t="shared" si="143"/>
        <v/>
      </c>
      <c r="B735" s="21"/>
      <c r="C735" s="20" t="str">
        <f>IF(B735="","",IF(AND(B735&gt;='01_Setup'!$B$7,B735&lt;='01_Setup'!$B$8),'01_Setup'!$B$6,"Outside selected year"))</f>
        <v/>
      </c>
      <c r="D735" s="20" t="str">
        <f>IF(B735="","",IF(B735&lt;'01_Setup'!$B$7,"",IF(B735&lt;=DATE('01_Setup'!$B$5,7,5),"Q1",IF(B735&lt;=DATE('01_Setup'!$B$5,10,5),"Q2",IF(B735&lt;=DATE('01_Setup'!$B$5+1,1,5),"Q3",IF(B735&lt;='01_Setup'!$B$8,"Q4",""))))))</f>
        <v/>
      </c>
      <c r="E735" s="22"/>
      <c r="F735" s="25"/>
      <c r="G735" s="25"/>
      <c r="H735" s="22"/>
      <c r="I735" s="22"/>
      <c r="J735" s="22"/>
      <c r="K735" s="22"/>
      <c r="L735" s="22"/>
      <c r="M735" s="17"/>
      <c r="N735" s="18"/>
      <c r="O735" s="19" t="str">
        <f t="shared" si="144"/>
        <v/>
      </c>
      <c r="P735" s="19" t="str">
        <f t="shared" si="145"/>
        <v/>
      </c>
      <c r="Q735" s="19" t="str">
        <f t="shared" si="146"/>
        <v/>
      </c>
      <c r="R735" s="19" t="str">
        <f t="shared" si="147"/>
        <v/>
      </c>
      <c r="S735" s="19" t="str">
        <f t="shared" si="148"/>
        <v/>
      </c>
      <c r="T735" s="19" t="str">
        <f t="shared" si="149"/>
        <v/>
      </c>
      <c r="U735" s="19" t="str">
        <f t="shared" si="150"/>
        <v/>
      </c>
      <c r="V735" s="19" t="str">
        <f t="shared" si="151"/>
        <v/>
      </c>
      <c r="W735" s="19" t="str">
        <f t="shared" si="152"/>
        <v/>
      </c>
      <c r="X735" s="17"/>
      <c r="Y735" s="23"/>
      <c r="Z735" s="23"/>
      <c r="AA735" s="26"/>
      <c r="AB735" s="24" t="str">
        <f>IF(B735="","",IF(OR(J735="Owner Funding",J735="Drawings",J735="Transfer",J735="Private"),IF(E735="","OK",IF(COUNTIF('01_Setup'!$B$23:$B$32,E735)=1,"OK","Unknown property")),IF(COUNTIF('01_Setup'!$B$23:$B$32,E735)=1,"OK","Unknown property")))</f>
        <v/>
      </c>
      <c r="AC735" s="24" t="str">
        <f t="shared" si="153"/>
        <v/>
      </c>
      <c r="AD735" s="24" t="str">
        <f t="shared" si="154"/>
        <v/>
      </c>
      <c r="AE735" s="24" t="str">
        <f t="shared" si="155"/>
        <v/>
      </c>
    </row>
    <row r="736" spans="1:31">
      <c r="A736" s="20" t="str">
        <f t="shared" si="143"/>
        <v/>
      </c>
      <c r="B736" s="21"/>
      <c r="C736" s="20" t="str">
        <f>IF(B736="","",IF(AND(B736&gt;='01_Setup'!$B$7,B736&lt;='01_Setup'!$B$8),'01_Setup'!$B$6,"Outside selected year"))</f>
        <v/>
      </c>
      <c r="D736" s="20" t="str">
        <f>IF(B736="","",IF(B736&lt;'01_Setup'!$B$7,"",IF(B736&lt;=DATE('01_Setup'!$B$5,7,5),"Q1",IF(B736&lt;=DATE('01_Setup'!$B$5,10,5),"Q2",IF(B736&lt;=DATE('01_Setup'!$B$5+1,1,5),"Q3",IF(B736&lt;='01_Setup'!$B$8,"Q4",""))))))</f>
        <v/>
      </c>
      <c r="E736" s="22"/>
      <c r="F736" s="25"/>
      <c r="G736" s="25"/>
      <c r="H736" s="22"/>
      <c r="I736" s="22"/>
      <c r="J736" s="22"/>
      <c r="K736" s="22"/>
      <c r="L736" s="22"/>
      <c r="M736" s="17"/>
      <c r="N736" s="18"/>
      <c r="O736" s="19" t="str">
        <f t="shared" si="144"/>
        <v/>
      </c>
      <c r="P736" s="19" t="str">
        <f t="shared" si="145"/>
        <v/>
      </c>
      <c r="Q736" s="19" t="str">
        <f t="shared" si="146"/>
        <v/>
      </c>
      <c r="R736" s="19" t="str">
        <f t="shared" si="147"/>
        <v/>
      </c>
      <c r="S736" s="19" t="str">
        <f t="shared" si="148"/>
        <v/>
      </c>
      <c r="T736" s="19" t="str">
        <f t="shared" si="149"/>
        <v/>
      </c>
      <c r="U736" s="19" t="str">
        <f t="shared" si="150"/>
        <v/>
      </c>
      <c r="V736" s="19" t="str">
        <f t="shared" si="151"/>
        <v/>
      </c>
      <c r="W736" s="19" t="str">
        <f t="shared" si="152"/>
        <v/>
      </c>
      <c r="X736" s="17"/>
      <c r="Y736" s="23"/>
      <c r="Z736" s="23"/>
      <c r="AA736" s="26"/>
      <c r="AB736" s="24" t="str">
        <f>IF(B736="","",IF(OR(J736="Owner Funding",J736="Drawings",J736="Transfer",J736="Private"),IF(E736="","OK",IF(COUNTIF('01_Setup'!$B$23:$B$32,E736)=1,"OK","Unknown property")),IF(COUNTIF('01_Setup'!$B$23:$B$32,E736)=1,"OK","Unknown property")))</f>
        <v/>
      </c>
      <c r="AC736" s="24" t="str">
        <f t="shared" si="153"/>
        <v/>
      </c>
      <c r="AD736" s="24" t="str">
        <f t="shared" si="154"/>
        <v/>
      </c>
      <c r="AE736" s="24" t="str">
        <f t="shared" si="155"/>
        <v/>
      </c>
    </row>
    <row r="737" spans="1:31">
      <c r="A737" s="20" t="str">
        <f t="shared" si="143"/>
        <v/>
      </c>
      <c r="B737" s="21"/>
      <c r="C737" s="20" t="str">
        <f>IF(B737="","",IF(AND(B737&gt;='01_Setup'!$B$7,B737&lt;='01_Setup'!$B$8),'01_Setup'!$B$6,"Outside selected year"))</f>
        <v/>
      </c>
      <c r="D737" s="20" t="str">
        <f>IF(B737="","",IF(B737&lt;'01_Setup'!$B$7,"",IF(B737&lt;=DATE('01_Setup'!$B$5,7,5),"Q1",IF(B737&lt;=DATE('01_Setup'!$B$5,10,5),"Q2",IF(B737&lt;=DATE('01_Setup'!$B$5+1,1,5),"Q3",IF(B737&lt;='01_Setup'!$B$8,"Q4",""))))))</f>
        <v/>
      </c>
      <c r="E737" s="22"/>
      <c r="F737" s="25"/>
      <c r="G737" s="25"/>
      <c r="H737" s="22"/>
      <c r="I737" s="22"/>
      <c r="J737" s="22"/>
      <c r="K737" s="22"/>
      <c r="L737" s="22"/>
      <c r="M737" s="17"/>
      <c r="N737" s="18"/>
      <c r="O737" s="19" t="str">
        <f t="shared" si="144"/>
        <v/>
      </c>
      <c r="P737" s="19" t="str">
        <f t="shared" si="145"/>
        <v/>
      </c>
      <c r="Q737" s="19" t="str">
        <f t="shared" si="146"/>
        <v/>
      </c>
      <c r="R737" s="19" t="str">
        <f t="shared" si="147"/>
        <v/>
      </c>
      <c r="S737" s="19" t="str">
        <f t="shared" si="148"/>
        <v/>
      </c>
      <c r="T737" s="19" t="str">
        <f t="shared" si="149"/>
        <v/>
      </c>
      <c r="U737" s="19" t="str">
        <f t="shared" si="150"/>
        <v/>
      </c>
      <c r="V737" s="19" t="str">
        <f t="shared" si="151"/>
        <v/>
      </c>
      <c r="W737" s="19" t="str">
        <f t="shared" si="152"/>
        <v/>
      </c>
      <c r="X737" s="17"/>
      <c r="Y737" s="23"/>
      <c r="Z737" s="23"/>
      <c r="AA737" s="26"/>
      <c r="AB737" s="24" t="str">
        <f>IF(B737="","",IF(OR(J737="Owner Funding",J737="Drawings",J737="Transfer",J737="Private"),IF(E737="","OK",IF(COUNTIF('01_Setup'!$B$23:$B$32,E737)=1,"OK","Unknown property")),IF(COUNTIF('01_Setup'!$B$23:$B$32,E737)=1,"OK","Unknown property")))</f>
        <v/>
      </c>
      <c r="AC737" s="24" t="str">
        <f t="shared" si="153"/>
        <v/>
      </c>
      <c r="AD737" s="24" t="str">
        <f t="shared" si="154"/>
        <v/>
      </c>
      <c r="AE737" s="24" t="str">
        <f t="shared" si="155"/>
        <v/>
      </c>
    </row>
    <row r="738" spans="1:31">
      <c r="A738" s="20" t="str">
        <f t="shared" si="143"/>
        <v/>
      </c>
      <c r="B738" s="21"/>
      <c r="C738" s="20" t="str">
        <f>IF(B738="","",IF(AND(B738&gt;='01_Setup'!$B$7,B738&lt;='01_Setup'!$B$8),'01_Setup'!$B$6,"Outside selected year"))</f>
        <v/>
      </c>
      <c r="D738" s="20" t="str">
        <f>IF(B738="","",IF(B738&lt;'01_Setup'!$B$7,"",IF(B738&lt;=DATE('01_Setup'!$B$5,7,5),"Q1",IF(B738&lt;=DATE('01_Setup'!$B$5,10,5),"Q2",IF(B738&lt;=DATE('01_Setup'!$B$5+1,1,5),"Q3",IF(B738&lt;='01_Setup'!$B$8,"Q4",""))))))</f>
        <v/>
      </c>
      <c r="E738" s="22"/>
      <c r="F738" s="25"/>
      <c r="G738" s="25"/>
      <c r="H738" s="22"/>
      <c r="I738" s="22"/>
      <c r="J738" s="22"/>
      <c r="K738" s="22"/>
      <c r="L738" s="22"/>
      <c r="M738" s="17"/>
      <c r="N738" s="18"/>
      <c r="O738" s="19" t="str">
        <f t="shared" si="144"/>
        <v/>
      </c>
      <c r="P738" s="19" t="str">
        <f t="shared" si="145"/>
        <v/>
      </c>
      <c r="Q738" s="19" t="str">
        <f t="shared" si="146"/>
        <v/>
      </c>
      <c r="R738" s="19" t="str">
        <f t="shared" si="147"/>
        <v/>
      </c>
      <c r="S738" s="19" t="str">
        <f t="shared" si="148"/>
        <v/>
      </c>
      <c r="T738" s="19" t="str">
        <f t="shared" si="149"/>
        <v/>
      </c>
      <c r="U738" s="19" t="str">
        <f t="shared" si="150"/>
        <v/>
      </c>
      <c r="V738" s="19" t="str">
        <f t="shared" si="151"/>
        <v/>
      </c>
      <c r="W738" s="19" t="str">
        <f t="shared" si="152"/>
        <v/>
      </c>
      <c r="X738" s="17"/>
      <c r="Y738" s="23"/>
      <c r="Z738" s="23"/>
      <c r="AA738" s="26"/>
      <c r="AB738" s="24" t="str">
        <f>IF(B738="","",IF(OR(J738="Owner Funding",J738="Drawings",J738="Transfer",J738="Private"),IF(E738="","OK",IF(COUNTIF('01_Setup'!$B$23:$B$32,E738)=1,"OK","Unknown property")),IF(COUNTIF('01_Setup'!$B$23:$B$32,E738)=1,"OK","Unknown property")))</f>
        <v/>
      </c>
      <c r="AC738" s="24" t="str">
        <f t="shared" si="153"/>
        <v/>
      </c>
      <c r="AD738" s="24" t="str">
        <f t="shared" si="154"/>
        <v/>
      </c>
      <c r="AE738" s="24" t="str">
        <f t="shared" si="155"/>
        <v/>
      </c>
    </row>
    <row r="739" spans="1:31">
      <c r="A739" s="20" t="str">
        <f t="shared" si="143"/>
        <v/>
      </c>
      <c r="B739" s="21"/>
      <c r="C739" s="20" t="str">
        <f>IF(B739="","",IF(AND(B739&gt;='01_Setup'!$B$7,B739&lt;='01_Setup'!$B$8),'01_Setup'!$B$6,"Outside selected year"))</f>
        <v/>
      </c>
      <c r="D739" s="20" t="str">
        <f>IF(B739="","",IF(B739&lt;'01_Setup'!$B$7,"",IF(B739&lt;=DATE('01_Setup'!$B$5,7,5),"Q1",IF(B739&lt;=DATE('01_Setup'!$B$5,10,5),"Q2",IF(B739&lt;=DATE('01_Setup'!$B$5+1,1,5),"Q3",IF(B739&lt;='01_Setup'!$B$8,"Q4",""))))))</f>
        <v/>
      </c>
      <c r="E739" s="22"/>
      <c r="F739" s="25"/>
      <c r="G739" s="25"/>
      <c r="H739" s="22"/>
      <c r="I739" s="22"/>
      <c r="J739" s="22"/>
      <c r="K739" s="22"/>
      <c r="L739" s="22"/>
      <c r="M739" s="17"/>
      <c r="N739" s="18"/>
      <c r="O739" s="19" t="str">
        <f t="shared" si="144"/>
        <v/>
      </c>
      <c r="P739" s="19" t="str">
        <f t="shared" si="145"/>
        <v/>
      </c>
      <c r="Q739" s="19" t="str">
        <f t="shared" si="146"/>
        <v/>
      </c>
      <c r="R739" s="19" t="str">
        <f t="shared" si="147"/>
        <v/>
      </c>
      <c r="S739" s="19" t="str">
        <f t="shared" si="148"/>
        <v/>
      </c>
      <c r="T739" s="19" t="str">
        <f t="shared" si="149"/>
        <v/>
      </c>
      <c r="U739" s="19" t="str">
        <f t="shared" si="150"/>
        <v/>
      </c>
      <c r="V739" s="19" t="str">
        <f t="shared" si="151"/>
        <v/>
      </c>
      <c r="W739" s="19" t="str">
        <f t="shared" si="152"/>
        <v/>
      </c>
      <c r="X739" s="17"/>
      <c r="Y739" s="23"/>
      <c r="Z739" s="23"/>
      <c r="AA739" s="26"/>
      <c r="AB739" s="24" t="str">
        <f>IF(B739="","",IF(OR(J739="Owner Funding",J739="Drawings",J739="Transfer",J739="Private"),IF(E739="","OK",IF(COUNTIF('01_Setup'!$B$23:$B$32,E739)=1,"OK","Unknown property")),IF(COUNTIF('01_Setup'!$B$23:$B$32,E739)=1,"OK","Unknown property")))</f>
        <v/>
      </c>
      <c r="AC739" s="24" t="str">
        <f t="shared" si="153"/>
        <v/>
      </c>
      <c r="AD739" s="24" t="str">
        <f t="shared" si="154"/>
        <v/>
      </c>
      <c r="AE739" s="24" t="str">
        <f t="shared" si="155"/>
        <v/>
      </c>
    </row>
    <row r="740" spans="1:31">
      <c r="A740" s="20" t="str">
        <f t="shared" si="143"/>
        <v/>
      </c>
      <c r="B740" s="21"/>
      <c r="C740" s="20" t="str">
        <f>IF(B740="","",IF(AND(B740&gt;='01_Setup'!$B$7,B740&lt;='01_Setup'!$B$8),'01_Setup'!$B$6,"Outside selected year"))</f>
        <v/>
      </c>
      <c r="D740" s="20" t="str">
        <f>IF(B740="","",IF(B740&lt;'01_Setup'!$B$7,"",IF(B740&lt;=DATE('01_Setup'!$B$5,7,5),"Q1",IF(B740&lt;=DATE('01_Setup'!$B$5,10,5),"Q2",IF(B740&lt;=DATE('01_Setup'!$B$5+1,1,5),"Q3",IF(B740&lt;='01_Setup'!$B$8,"Q4",""))))))</f>
        <v/>
      </c>
      <c r="E740" s="22"/>
      <c r="F740" s="25"/>
      <c r="G740" s="25"/>
      <c r="H740" s="22"/>
      <c r="I740" s="22"/>
      <c r="J740" s="22"/>
      <c r="K740" s="22"/>
      <c r="L740" s="22"/>
      <c r="M740" s="17"/>
      <c r="N740" s="18"/>
      <c r="O740" s="19" t="str">
        <f t="shared" si="144"/>
        <v/>
      </c>
      <c r="P740" s="19" t="str">
        <f t="shared" si="145"/>
        <v/>
      </c>
      <c r="Q740" s="19" t="str">
        <f t="shared" si="146"/>
        <v/>
      </c>
      <c r="R740" s="19" t="str">
        <f t="shared" si="147"/>
        <v/>
      </c>
      <c r="S740" s="19" t="str">
        <f t="shared" si="148"/>
        <v/>
      </c>
      <c r="T740" s="19" t="str">
        <f t="shared" si="149"/>
        <v/>
      </c>
      <c r="U740" s="19" t="str">
        <f t="shared" si="150"/>
        <v/>
      </c>
      <c r="V740" s="19" t="str">
        <f t="shared" si="151"/>
        <v/>
      </c>
      <c r="W740" s="19" t="str">
        <f t="shared" si="152"/>
        <v/>
      </c>
      <c r="X740" s="17"/>
      <c r="Y740" s="23"/>
      <c r="Z740" s="23"/>
      <c r="AA740" s="26"/>
      <c r="AB740" s="24" t="str">
        <f>IF(B740="","",IF(OR(J740="Owner Funding",J740="Drawings",J740="Transfer",J740="Private"),IF(E740="","OK",IF(COUNTIF('01_Setup'!$B$23:$B$32,E740)=1,"OK","Unknown property")),IF(COUNTIF('01_Setup'!$B$23:$B$32,E740)=1,"OK","Unknown property")))</f>
        <v/>
      </c>
      <c r="AC740" s="24" t="str">
        <f t="shared" si="153"/>
        <v/>
      </c>
      <c r="AD740" s="24" t="str">
        <f t="shared" si="154"/>
        <v/>
      </c>
      <c r="AE740" s="24" t="str">
        <f t="shared" si="155"/>
        <v/>
      </c>
    </row>
    <row r="741" spans="1:31">
      <c r="A741" s="20" t="str">
        <f t="shared" si="143"/>
        <v/>
      </c>
      <c r="B741" s="21"/>
      <c r="C741" s="20" t="str">
        <f>IF(B741="","",IF(AND(B741&gt;='01_Setup'!$B$7,B741&lt;='01_Setup'!$B$8),'01_Setup'!$B$6,"Outside selected year"))</f>
        <v/>
      </c>
      <c r="D741" s="20" t="str">
        <f>IF(B741="","",IF(B741&lt;'01_Setup'!$B$7,"",IF(B741&lt;=DATE('01_Setup'!$B$5,7,5),"Q1",IF(B741&lt;=DATE('01_Setup'!$B$5,10,5),"Q2",IF(B741&lt;=DATE('01_Setup'!$B$5+1,1,5),"Q3",IF(B741&lt;='01_Setup'!$B$8,"Q4",""))))))</f>
        <v/>
      </c>
      <c r="E741" s="22"/>
      <c r="F741" s="25"/>
      <c r="G741" s="25"/>
      <c r="H741" s="22"/>
      <c r="I741" s="22"/>
      <c r="J741" s="22"/>
      <c r="K741" s="22"/>
      <c r="L741" s="22"/>
      <c r="M741" s="17"/>
      <c r="N741" s="18"/>
      <c r="O741" s="19" t="str">
        <f t="shared" si="144"/>
        <v/>
      </c>
      <c r="P741" s="19" t="str">
        <f t="shared" si="145"/>
        <v/>
      </c>
      <c r="Q741" s="19" t="str">
        <f t="shared" si="146"/>
        <v/>
      </c>
      <c r="R741" s="19" t="str">
        <f t="shared" si="147"/>
        <v/>
      </c>
      <c r="S741" s="19" t="str">
        <f t="shared" si="148"/>
        <v/>
      </c>
      <c r="T741" s="19" t="str">
        <f t="shared" si="149"/>
        <v/>
      </c>
      <c r="U741" s="19" t="str">
        <f t="shared" si="150"/>
        <v/>
      </c>
      <c r="V741" s="19" t="str">
        <f t="shared" si="151"/>
        <v/>
      </c>
      <c r="W741" s="19" t="str">
        <f t="shared" si="152"/>
        <v/>
      </c>
      <c r="X741" s="17"/>
      <c r="Y741" s="23"/>
      <c r="Z741" s="23"/>
      <c r="AA741" s="26"/>
      <c r="AB741" s="24" t="str">
        <f>IF(B741="","",IF(OR(J741="Owner Funding",J741="Drawings",J741="Transfer",J741="Private"),IF(E741="","OK",IF(COUNTIF('01_Setup'!$B$23:$B$32,E741)=1,"OK","Unknown property")),IF(COUNTIF('01_Setup'!$B$23:$B$32,E741)=1,"OK","Unknown property")))</f>
        <v/>
      </c>
      <c r="AC741" s="24" t="str">
        <f t="shared" si="153"/>
        <v/>
      </c>
      <c r="AD741" s="24" t="str">
        <f t="shared" si="154"/>
        <v/>
      </c>
      <c r="AE741" s="24" t="str">
        <f t="shared" si="155"/>
        <v/>
      </c>
    </row>
    <row r="742" spans="1:31">
      <c r="A742" s="20" t="str">
        <f t="shared" si="143"/>
        <v/>
      </c>
      <c r="B742" s="21"/>
      <c r="C742" s="20" t="str">
        <f>IF(B742="","",IF(AND(B742&gt;='01_Setup'!$B$7,B742&lt;='01_Setup'!$B$8),'01_Setup'!$B$6,"Outside selected year"))</f>
        <v/>
      </c>
      <c r="D742" s="20" t="str">
        <f>IF(B742="","",IF(B742&lt;'01_Setup'!$B$7,"",IF(B742&lt;=DATE('01_Setup'!$B$5,7,5),"Q1",IF(B742&lt;=DATE('01_Setup'!$B$5,10,5),"Q2",IF(B742&lt;=DATE('01_Setup'!$B$5+1,1,5),"Q3",IF(B742&lt;='01_Setup'!$B$8,"Q4",""))))))</f>
        <v/>
      </c>
      <c r="E742" s="22"/>
      <c r="F742" s="25"/>
      <c r="G742" s="25"/>
      <c r="H742" s="22"/>
      <c r="I742" s="22"/>
      <c r="J742" s="22"/>
      <c r="K742" s="22"/>
      <c r="L742" s="22"/>
      <c r="M742" s="17"/>
      <c r="N742" s="18"/>
      <c r="O742" s="19" t="str">
        <f t="shared" si="144"/>
        <v/>
      </c>
      <c r="P742" s="19" t="str">
        <f t="shared" si="145"/>
        <v/>
      </c>
      <c r="Q742" s="19" t="str">
        <f t="shared" si="146"/>
        <v/>
      </c>
      <c r="R742" s="19" t="str">
        <f t="shared" si="147"/>
        <v/>
      </c>
      <c r="S742" s="19" t="str">
        <f t="shared" si="148"/>
        <v/>
      </c>
      <c r="T742" s="19" t="str">
        <f t="shared" si="149"/>
        <v/>
      </c>
      <c r="U742" s="19" t="str">
        <f t="shared" si="150"/>
        <v/>
      </c>
      <c r="V742" s="19" t="str">
        <f t="shared" si="151"/>
        <v/>
      </c>
      <c r="W742" s="19" t="str">
        <f t="shared" si="152"/>
        <v/>
      </c>
      <c r="X742" s="17"/>
      <c r="Y742" s="23"/>
      <c r="Z742" s="23"/>
      <c r="AA742" s="26"/>
      <c r="AB742" s="24" t="str">
        <f>IF(B742="","",IF(OR(J742="Owner Funding",J742="Drawings",J742="Transfer",J742="Private"),IF(E742="","OK",IF(COUNTIF('01_Setup'!$B$23:$B$32,E742)=1,"OK","Unknown property")),IF(COUNTIF('01_Setup'!$B$23:$B$32,E742)=1,"OK","Unknown property")))</f>
        <v/>
      </c>
      <c r="AC742" s="24" t="str">
        <f t="shared" si="153"/>
        <v/>
      </c>
      <c r="AD742" s="24" t="str">
        <f t="shared" si="154"/>
        <v/>
      </c>
      <c r="AE742" s="24" t="str">
        <f t="shared" si="155"/>
        <v/>
      </c>
    </row>
    <row r="743" spans="1:31">
      <c r="A743" s="20" t="str">
        <f t="shared" si="143"/>
        <v/>
      </c>
      <c r="B743" s="21"/>
      <c r="C743" s="20" t="str">
        <f>IF(B743="","",IF(AND(B743&gt;='01_Setup'!$B$7,B743&lt;='01_Setup'!$B$8),'01_Setup'!$B$6,"Outside selected year"))</f>
        <v/>
      </c>
      <c r="D743" s="20" t="str">
        <f>IF(B743="","",IF(B743&lt;'01_Setup'!$B$7,"",IF(B743&lt;=DATE('01_Setup'!$B$5,7,5),"Q1",IF(B743&lt;=DATE('01_Setup'!$B$5,10,5),"Q2",IF(B743&lt;=DATE('01_Setup'!$B$5+1,1,5),"Q3",IF(B743&lt;='01_Setup'!$B$8,"Q4",""))))))</f>
        <v/>
      </c>
      <c r="E743" s="22"/>
      <c r="F743" s="25"/>
      <c r="G743" s="25"/>
      <c r="H743" s="22"/>
      <c r="I743" s="22"/>
      <c r="J743" s="22"/>
      <c r="K743" s="22"/>
      <c r="L743" s="22"/>
      <c r="M743" s="17"/>
      <c r="N743" s="18"/>
      <c r="O743" s="19" t="str">
        <f t="shared" si="144"/>
        <v/>
      </c>
      <c r="P743" s="19" t="str">
        <f t="shared" si="145"/>
        <v/>
      </c>
      <c r="Q743" s="19" t="str">
        <f t="shared" si="146"/>
        <v/>
      </c>
      <c r="R743" s="19" t="str">
        <f t="shared" si="147"/>
        <v/>
      </c>
      <c r="S743" s="19" t="str">
        <f t="shared" si="148"/>
        <v/>
      </c>
      <c r="T743" s="19" t="str">
        <f t="shared" si="149"/>
        <v/>
      </c>
      <c r="U743" s="19" t="str">
        <f t="shared" si="150"/>
        <v/>
      </c>
      <c r="V743" s="19" t="str">
        <f t="shared" si="151"/>
        <v/>
      </c>
      <c r="W743" s="19" t="str">
        <f t="shared" si="152"/>
        <v/>
      </c>
      <c r="X743" s="17"/>
      <c r="Y743" s="23"/>
      <c r="Z743" s="23"/>
      <c r="AA743" s="26"/>
      <c r="AB743" s="24" t="str">
        <f>IF(B743="","",IF(OR(J743="Owner Funding",J743="Drawings",J743="Transfer",J743="Private"),IF(E743="","OK",IF(COUNTIF('01_Setup'!$B$23:$B$32,E743)=1,"OK","Unknown property")),IF(COUNTIF('01_Setup'!$B$23:$B$32,E743)=1,"OK","Unknown property")))</f>
        <v/>
      </c>
      <c r="AC743" s="24" t="str">
        <f t="shared" si="153"/>
        <v/>
      </c>
      <c r="AD743" s="24" t="str">
        <f t="shared" si="154"/>
        <v/>
      </c>
      <c r="AE743" s="24" t="str">
        <f t="shared" si="155"/>
        <v/>
      </c>
    </row>
    <row r="744" spans="1:31">
      <c r="A744" s="20" t="str">
        <f t="shared" si="143"/>
        <v/>
      </c>
      <c r="B744" s="21"/>
      <c r="C744" s="20" t="str">
        <f>IF(B744="","",IF(AND(B744&gt;='01_Setup'!$B$7,B744&lt;='01_Setup'!$B$8),'01_Setup'!$B$6,"Outside selected year"))</f>
        <v/>
      </c>
      <c r="D744" s="20" t="str">
        <f>IF(B744="","",IF(B744&lt;'01_Setup'!$B$7,"",IF(B744&lt;=DATE('01_Setup'!$B$5,7,5),"Q1",IF(B744&lt;=DATE('01_Setup'!$B$5,10,5),"Q2",IF(B744&lt;=DATE('01_Setup'!$B$5+1,1,5),"Q3",IF(B744&lt;='01_Setup'!$B$8,"Q4",""))))))</f>
        <v/>
      </c>
      <c r="E744" s="22"/>
      <c r="F744" s="25"/>
      <c r="G744" s="25"/>
      <c r="H744" s="22"/>
      <c r="I744" s="22"/>
      <c r="J744" s="22"/>
      <c r="K744" s="22"/>
      <c r="L744" s="22"/>
      <c r="M744" s="17"/>
      <c r="N744" s="18"/>
      <c r="O744" s="19" t="str">
        <f t="shared" si="144"/>
        <v/>
      </c>
      <c r="P744" s="19" t="str">
        <f t="shared" si="145"/>
        <v/>
      </c>
      <c r="Q744" s="19" t="str">
        <f t="shared" si="146"/>
        <v/>
      </c>
      <c r="R744" s="19" t="str">
        <f t="shared" si="147"/>
        <v/>
      </c>
      <c r="S744" s="19" t="str">
        <f t="shared" si="148"/>
        <v/>
      </c>
      <c r="T744" s="19" t="str">
        <f t="shared" si="149"/>
        <v/>
      </c>
      <c r="U744" s="19" t="str">
        <f t="shared" si="150"/>
        <v/>
      </c>
      <c r="V744" s="19" t="str">
        <f t="shared" si="151"/>
        <v/>
      </c>
      <c r="W744" s="19" t="str">
        <f t="shared" si="152"/>
        <v/>
      </c>
      <c r="X744" s="17"/>
      <c r="Y744" s="23"/>
      <c r="Z744" s="23"/>
      <c r="AA744" s="26"/>
      <c r="AB744" s="24" t="str">
        <f>IF(B744="","",IF(OR(J744="Owner Funding",J744="Drawings",J744="Transfer",J744="Private"),IF(E744="","OK",IF(COUNTIF('01_Setup'!$B$23:$B$32,E744)=1,"OK","Unknown property")),IF(COUNTIF('01_Setup'!$B$23:$B$32,E744)=1,"OK","Unknown property")))</f>
        <v/>
      </c>
      <c r="AC744" s="24" t="str">
        <f t="shared" si="153"/>
        <v/>
      </c>
      <c r="AD744" s="24" t="str">
        <f t="shared" si="154"/>
        <v/>
      </c>
      <c r="AE744" s="24" t="str">
        <f t="shared" si="155"/>
        <v/>
      </c>
    </row>
    <row r="745" spans="1:31">
      <c r="A745" s="20" t="str">
        <f t="shared" si="143"/>
        <v/>
      </c>
      <c r="B745" s="21"/>
      <c r="C745" s="20" t="str">
        <f>IF(B745="","",IF(AND(B745&gt;='01_Setup'!$B$7,B745&lt;='01_Setup'!$B$8),'01_Setup'!$B$6,"Outside selected year"))</f>
        <v/>
      </c>
      <c r="D745" s="20" t="str">
        <f>IF(B745="","",IF(B745&lt;'01_Setup'!$B$7,"",IF(B745&lt;=DATE('01_Setup'!$B$5,7,5),"Q1",IF(B745&lt;=DATE('01_Setup'!$B$5,10,5),"Q2",IF(B745&lt;=DATE('01_Setup'!$B$5+1,1,5),"Q3",IF(B745&lt;='01_Setup'!$B$8,"Q4",""))))))</f>
        <v/>
      </c>
      <c r="E745" s="22"/>
      <c r="F745" s="25"/>
      <c r="G745" s="25"/>
      <c r="H745" s="22"/>
      <c r="I745" s="22"/>
      <c r="J745" s="22"/>
      <c r="K745" s="22"/>
      <c r="L745" s="22"/>
      <c r="M745" s="17"/>
      <c r="N745" s="18"/>
      <c r="O745" s="19" t="str">
        <f t="shared" si="144"/>
        <v/>
      </c>
      <c r="P745" s="19" t="str">
        <f t="shared" si="145"/>
        <v/>
      </c>
      <c r="Q745" s="19" t="str">
        <f t="shared" si="146"/>
        <v/>
      </c>
      <c r="R745" s="19" t="str">
        <f t="shared" si="147"/>
        <v/>
      </c>
      <c r="S745" s="19" t="str">
        <f t="shared" si="148"/>
        <v/>
      </c>
      <c r="T745" s="19" t="str">
        <f t="shared" si="149"/>
        <v/>
      </c>
      <c r="U745" s="19" t="str">
        <f t="shared" si="150"/>
        <v/>
      </c>
      <c r="V745" s="19" t="str">
        <f t="shared" si="151"/>
        <v/>
      </c>
      <c r="W745" s="19" t="str">
        <f t="shared" si="152"/>
        <v/>
      </c>
      <c r="X745" s="17"/>
      <c r="Y745" s="23"/>
      <c r="Z745" s="23"/>
      <c r="AA745" s="26"/>
      <c r="AB745" s="24" t="str">
        <f>IF(B745="","",IF(OR(J745="Owner Funding",J745="Drawings",J745="Transfer",J745="Private"),IF(E745="","OK",IF(COUNTIF('01_Setup'!$B$23:$B$32,E745)=1,"OK","Unknown property")),IF(COUNTIF('01_Setup'!$B$23:$B$32,E745)=1,"OK","Unknown property")))</f>
        <v/>
      </c>
      <c r="AC745" s="24" t="str">
        <f t="shared" si="153"/>
        <v/>
      </c>
      <c r="AD745" s="24" t="str">
        <f t="shared" si="154"/>
        <v/>
      </c>
      <c r="AE745" s="24" t="str">
        <f t="shared" si="155"/>
        <v/>
      </c>
    </row>
    <row r="746" spans="1:31">
      <c r="A746" s="20" t="str">
        <f t="shared" si="143"/>
        <v/>
      </c>
      <c r="B746" s="21"/>
      <c r="C746" s="20" t="str">
        <f>IF(B746="","",IF(AND(B746&gt;='01_Setup'!$B$7,B746&lt;='01_Setup'!$B$8),'01_Setup'!$B$6,"Outside selected year"))</f>
        <v/>
      </c>
      <c r="D746" s="20" t="str">
        <f>IF(B746="","",IF(B746&lt;'01_Setup'!$B$7,"",IF(B746&lt;=DATE('01_Setup'!$B$5,7,5),"Q1",IF(B746&lt;=DATE('01_Setup'!$B$5,10,5),"Q2",IF(B746&lt;=DATE('01_Setup'!$B$5+1,1,5),"Q3",IF(B746&lt;='01_Setup'!$B$8,"Q4",""))))))</f>
        <v/>
      </c>
      <c r="E746" s="22"/>
      <c r="F746" s="25"/>
      <c r="G746" s="25"/>
      <c r="H746" s="22"/>
      <c r="I746" s="22"/>
      <c r="J746" s="22"/>
      <c r="K746" s="22"/>
      <c r="L746" s="22"/>
      <c r="M746" s="17"/>
      <c r="N746" s="18"/>
      <c r="O746" s="19" t="str">
        <f t="shared" si="144"/>
        <v/>
      </c>
      <c r="P746" s="19" t="str">
        <f t="shared" si="145"/>
        <v/>
      </c>
      <c r="Q746" s="19" t="str">
        <f t="shared" si="146"/>
        <v/>
      </c>
      <c r="R746" s="19" t="str">
        <f t="shared" si="147"/>
        <v/>
      </c>
      <c r="S746" s="19" t="str">
        <f t="shared" si="148"/>
        <v/>
      </c>
      <c r="T746" s="19" t="str">
        <f t="shared" si="149"/>
        <v/>
      </c>
      <c r="U746" s="19" t="str">
        <f t="shared" si="150"/>
        <v/>
      </c>
      <c r="V746" s="19" t="str">
        <f t="shared" si="151"/>
        <v/>
      </c>
      <c r="W746" s="19" t="str">
        <f t="shared" si="152"/>
        <v/>
      </c>
      <c r="X746" s="17"/>
      <c r="Y746" s="23"/>
      <c r="Z746" s="23"/>
      <c r="AA746" s="26"/>
      <c r="AB746" s="24" t="str">
        <f>IF(B746="","",IF(OR(J746="Owner Funding",J746="Drawings",J746="Transfer",J746="Private"),IF(E746="","OK",IF(COUNTIF('01_Setup'!$B$23:$B$32,E746)=1,"OK","Unknown property")),IF(COUNTIF('01_Setup'!$B$23:$B$32,E746)=1,"OK","Unknown property")))</f>
        <v/>
      </c>
      <c r="AC746" s="24" t="str">
        <f t="shared" si="153"/>
        <v/>
      </c>
      <c r="AD746" s="24" t="str">
        <f t="shared" si="154"/>
        <v/>
      </c>
      <c r="AE746" s="24" t="str">
        <f t="shared" si="155"/>
        <v/>
      </c>
    </row>
    <row r="747" spans="1:31">
      <c r="A747" s="20" t="str">
        <f t="shared" si="143"/>
        <v/>
      </c>
      <c r="B747" s="21"/>
      <c r="C747" s="20" t="str">
        <f>IF(B747="","",IF(AND(B747&gt;='01_Setup'!$B$7,B747&lt;='01_Setup'!$B$8),'01_Setup'!$B$6,"Outside selected year"))</f>
        <v/>
      </c>
      <c r="D747" s="20" t="str">
        <f>IF(B747="","",IF(B747&lt;'01_Setup'!$B$7,"",IF(B747&lt;=DATE('01_Setup'!$B$5,7,5),"Q1",IF(B747&lt;=DATE('01_Setup'!$B$5,10,5),"Q2",IF(B747&lt;=DATE('01_Setup'!$B$5+1,1,5),"Q3",IF(B747&lt;='01_Setup'!$B$8,"Q4",""))))))</f>
        <v/>
      </c>
      <c r="E747" s="22"/>
      <c r="F747" s="25"/>
      <c r="G747" s="25"/>
      <c r="H747" s="22"/>
      <c r="I747" s="22"/>
      <c r="J747" s="22"/>
      <c r="K747" s="22"/>
      <c r="L747" s="22"/>
      <c r="M747" s="17"/>
      <c r="N747" s="18"/>
      <c r="O747" s="19" t="str">
        <f t="shared" si="144"/>
        <v/>
      </c>
      <c r="P747" s="19" t="str">
        <f t="shared" si="145"/>
        <v/>
      </c>
      <c r="Q747" s="19" t="str">
        <f t="shared" si="146"/>
        <v/>
      </c>
      <c r="R747" s="19" t="str">
        <f t="shared" si="147"/>
        <v/>
      </c>
      <c r="S747" s="19" t="str">
        <f t="shared" si="148"/>
        <v/>
      </c>
      <c r="T747" s="19" t="str">
        <f t="shared" si="149"/>
        <v/>
      </c>
      <c r="U747" s="19" t="str">
        <f t="shared" si="150"/>
        <v/>
      </c>
      <c r="V747" s="19" t="str">
        <f t="shared" si="151"/>
        <v/>
      </c>
      <c r="W747" s="19" t="str">
        <f t="shared" si="152"/>
        <v/>
      </c>
      <c r="X747" s="17"/>
      <c r="Y747" s="23"/>
      <c r="Z747" s="23"/>
      <c r="AA747" s="26"/>
      <c r="AB747" s="24" t="str">
        <f>IF(B747="","",IF(OR(J747="Owner Funding",J747="Drawings",J747="Transfer",J747="Private"),IF(E747="","OK",IF(COUNTIF('01_Setup'!$B$23:$B$32,E747)=1,"OK","Unknown property")),IF(COUNTIF('01_Setup'!$B$23:$B$32,E747)=1,"OK","Unknown property")))</f>
        <v/>
      </c>
      <c r="AC747" s="24" t="str">
        <f t="shared" si="153"/>
        <v/>
      </c>
      <c r="AD747" s="24" t="str">
        <f t="shared" si="154"/>
        <v/>
      </c>
      <c r="AE747" s="24" t="str">
        <f t="shared" si="155"/>
        <v/>
      </c>
    </row>
    <row r="748" spans="1:31">
      <c r="A748" s="20" t="str">
        <f t="shared" si="143"/>
        <v/>
      </c>
      <c r="B748" s="21"/>
      <c r="C748" s="20" t="str">
        <f>IF(B748="","",IF(AND(B748&gt;='01_Setup'!$B$7,B748&lt;='01_Setup'!$B$8),'01_Setup'!$B$6,"Outside selected year"))</f>
        <v/>
      </c>
      <c r="D748" s="20" t="str">
        <f>IF(B748="","",IF(B748&lt;'01_Setup'!$B$7,"",IF(B748&lt;=DATE('01_Setup'!$B$5,7,5),"Q1",IF(B748&lt;=DATE('01_Setup'!$B$5,10,5),"Q2",IF(B748&lt;=DATE('01_Setup'!$B$5+1,1,5),"Q3",IF(B748&lt;='01_Setup'!$B$8,"Q4",""))))))</f>
        <v/>
      </c>
      <c r="E748" s="22"/>
      <c r="F748" s="25"/>
      <c r="G748" s="25"/>
      <c r="H748" s="22"/>
      <c r="I748" s="22"/>
      <c r="J748" s="22"/>
      <c r="K748" s="22"/>
      <c r="L748" s="22"/>
      <c r="M748" s="17"/>
      <c r="N748" s="18"/>
      <c r="O748" s="19" t="str">
        <f t="shared" si="144"/>
        <v/>
      </c>
      <c r="P748" s="19" t="str">
        <f t="shared" si="145"/>
        <v/>
      </c>
      <c r="Q748" s="19" t="str">
        <f t="shared" si="146"/>
        <v/>
      </c>
      <c r="R748" s="19" t="str">
        <f t="shared" si="147"/>
        <v/>
      </c>
      <c r="S748" s="19" t="str">
        <f t="shared" si="148"/>
        <v/>
      </c>
      <c r="T748" s="19" t="str">
        <f t="shared" si="149"/>
        <v/>
      </c>
      <c r="U748" s="19" t="str">
        <f t="shared" si="150"/>
        <v/>
      </c>
      <c r="V748" s="19" t="str">
        <f t="shared" si="151"/>
        <v/>
      </c>
      <c r="W748" s="19" t="str">
        <f t="shared" si="152"/>
        <v/>
      </c>
      <c r="X748" s="17"/>
      <c r="Y748" s="23"/>
      <c r="Z748" s="23"/>
      <c r="AA748" s="26"/>
      <c r="AB748" s="24" t="str">
        <f>IF(B748="","",IF(OR(J748="Owner Funding",J748="Drawings",J748="Transfer",J748="Private"),IF(E748="","OK",IF(COUNTIF('01_Setup'!$B$23:$B$32,E748)=1,"OK","Unknown property")),IF(COUNTIF('01_Setup'!$B$23:$B$32,E748)=1,"OK","Unknown property")))</f>
        <v/>
      </c>
      <c r="AC748" s="24" t="str">
        <f t="shared" si="153"/>
        <v/>
      </c>
      <c r="AD748" s="24" t="str">
        <f t="shared" si="154"/>
        <v/>
      </c>
      <c r="AE748" s="24" t="str">
        <f t="shared" si="155"/>
        <v/>
      </c>
    </row>
    <row r="749" spans="1:31">
      <c r="A749" s="20" t="str">
        <f t="shared" si="143"/>
        <v/>
      </c>
      <c r="B749" s="21"/>
      <c r="C749" s="20" t="str">
        <f>IF(B749="","",IF(AND(B749&gt;='01_Setup'!$B$7,B749&lt;='01_Setup'!$B$8),'01_Setup'!$B$6,"Outside selected year"))</f>
        <v/>
      </c>
      <c r="D749" s="20" t="str">
        <f>IF(B749="","",IF(B749&lt;'01_Setup'!$B$7,"",IF(B749&lt;=DATE('01_Setup'!$B$5,7,5),"Q1",IF(B749&lt;=DATE('01_Setup'!$B$5,10,5),"Q2",IF(B749&lt;=DATE('01_Setup'!$B$5+1,1,5),"Q3",IF(B749&lt;='01_Setup'!$B$8,"Q4",""))))))</f>
        <v/>
      </c>
      <c r="E749" s="22"/>
      <c r="F749" s="25"/>
      <c r="G749" s="25"/>
      <c r="H749" s="22"/>
      <c r="I749" s="22"/>
      <c r="J749" s="22"/>
      <c r="K749" s="22"/>
      <c r="L749" s="22"/>
      <c r="M749" s="17"/>
      <c r="N749" s="18"/>
      <c r="O749" s="19" t="str">
        <f t="shared" si="144"/>
        <v/>
      </c>
      <c r="P749" s="19" t="str">
        <f t="shared" si="145"/>
        <v/>
      </c>
      <c r="Q749" s="19" t="str">
        <f t="shared" si="146"/>
        <v/>
      </c>
      <c r="R749" s="19" t="str">
        <f t="shared" si="147"/>
        <v/>
      </c>
      <c r="S749" s="19" t="str">
        <f t="shared" si="148"/>
        <v/>
      </c>
      <c r="T749" s="19" t="str">
        <f t="shared" si="149"/>
        <v/>
      </c>
      <c r="U749" s="19" t="str">
        <f t="shared" si="150"/>
        <v/>
      </c>
      <c r="V749" s="19" t="str">
        <f t="shared" si="151"/>
        <v/>
      </c>
      <c r="W749" s="19" t="str">
        <f t="shared" si="152"/>
        <v/>
      </c>
      <c r="X749" s="17"/>
      <c r="Y749" s="23"/>
      <c r="Z749" s="23"/>
      <c r="AA749" s="26"/>
      <c r="AB749" s="24" t="str">
        <f>IF(B749="","",IF(OR(J749="Owner Funding",J749="Drawings",J749="Transfer",J749="Private"),IF(E749="","OK",IF(COUNTIF('01_Setup'!$B$23:$B$32,E749)=1,"OK","Unknown property")),IF(COUNTIF('01_Setup'!$B$23:$B$32,E749)=1,"OK","Unknown property")))</f>
        <v/>
      </c>
      <c r="AC749" s="24" t="str">
        <f t="shared" si="153"/>
        <v/>
      </c>
      <c r="AD749" s="24" t="str">
        <f t="shared" si="154"/>
        <v/>
      </c>
      <c r="AE749" s="24" t="str">
        <f t="shared" si="155"/>
        <v/>
      </c>
    </row>
    <row r="750" spans="1:31">
      <c r="A750" s="20" t="str">
        <f t="shared" si="143"/>
        <v/>
      </c>
      <c r="B750" s="21"/>
      <c r="C750" s="20" t="str">
        <f>IF(B750="","",IF(AND(B750&gt;='01_Setup'!$B$7,B750&lt;='01_Setup'!$B$8),'01_Setup'!$B$6,"Outside selected year"))</f>
        <v/>
      </c>
      <c r="D750" s="20" t="str">
        <f>IF(B750="","",IF(B750&lt;'01_Setup'!$B$7,"",IF(B750&lt;=DATE('01_Setup'!$B$5,7,5),"Q1",IF(B750&lt;=DATE('01_Setup'!$B$5,10,5),"Q2",IF(B750&lt;=DATE('01_Setup'!$B$5+1,1,5),"Q3",IF(B750&lt;='01_Setup'!$B$8,"Q4",""))))))</f>
        <v/>
      </c>
      <c r="E750" s="22"/>
      <c r="F750" s="25"/>
      <c r="G750" s="25"/>
      <c r="H750" s="22"/>
      <c r="I750" s="22"/>
      <c r="J750" s="22"/>
      <c r="K750" s="22"/>
      <c r="L750" s="22"/>
      <c r="M750" s="17"/>
      <c r="N750" s="18"/>
      <c r="O750" s="19" t="str">
        <f t="shared" si="144"/>
        <v/>
      </c>
      <c r="P750" s="19" t="str">
        <f t="shared" si="145"/>
        <v/>
      </c>
      <c r="Q750" s="19" t="str">
        <f t="shared" si="146"/>
        <v/>
      </c>
      <c r="R750" s="19" t="str">
        <f t="shared" si="147"/>
        <v/>
      </c>
      <c r="S750" s="19" t="str">
        <f t="shared" si="148"/>
        <v/>
      </c>
      <c r="T750" s="19" t="str">
        <f t="shared" si="149"/>
        <v/>
      </c>
      <c r="U750" s="19" t="str">
        <f t="shared" si="150"/>
        <v/>
      </c>
      <c r="V750" s="19" t="str">
        <f t="shared" si="151"/>
        <v/>
      </c>
      <c r="W750" s="19" t="str">
        <f t="shared" si="152"/>
        <v/>
      </c>
      <c r="X750" s="17"/>
      <c r="Y750" s="23"/>
      <c r="Z750" s="23"/>
      <c r="AA750" s="26"/>
      <c r="AB750" s="24" t="str">
        <f>IF(B750="","",IF(OR(J750="Owner Funding",J750="Drawings",J750="Transfer",J750="Private"),IF(E750="","OK",IF(COUNTIF('01_Setup'!$B$23:$B$32,E750)=1,"OK","Unknown property")),IF(COUNTIF('01_Setup'!$B$23:$B$32,E750)=1,"OK","Unknown property")))</f>
        <v/>
      </c>
      <c r="AC750" s="24" t="str">
        <f t="shared" si="153"/>
        <v/>
      </c>
      <c r="AD750" s="24" t="str">
        <f t="shared" si="154"/>
        <v/>
      </c>
      <c r="AE750" s="24" t="str">
        <f t="shared" si="155"/>
        <v/>
      </c>
    </row>
    <row r="751" spans="1:31">
      <c r="A751" s="20" t="str">
        <f t="shared" si="143"/>
        <v/>
      </c>
      <c r="B751" s="21"/>
      <c r="C751" s="20" t="str">
        <f>IF(B751="","",IF(AND(B751&gt;='01_Setup'!$B$7,B751&lt;='01_Setup'!$B$8),'01_Setup'!$B$6,"Outside selected year"))</f>
        <v/>
      </c>
      <c r="D751" s="20" t="str">
        <f>IF(B751="","",IF(B751&lt;'01_Setup'!$B$7,"",IF(B751&lt;=DATE('01_Setup'!$B$5,7,5),"Q1",IF(B751&lt;=DATE('01_Setup'!$B$5,10,5),"Q2",IF(B751&lt;=DATE('01_Setup'!$B$5+1,1,5),"Q3",IF(B751&lt;='01_Setup'!$B$8,"Q4",""))))))</f>
        <v/>
      </c>
      <c r="E751" s="22"/>
      <c r="F751" s="25"/>
      <c r="G751" s="25"/>
      <c r="H751" s="22"/>
      <c r="I751" s="22"/>
      <c r="J751" s="22"/>
      <c r="K751" s="22"/>
      <c r="L751" s="22"/>
      <c r="M751" s="17"/>
      <c r="N751" s="18"/>
      <c r="O751" s="19" t="str">
        <f t="shared" si="144"/>
        <v/>
      </c>
      <c r="P751" s="19" t="str">
        <f t="shared" si="145"/>
        <v/>
      </c>
      <c r="Q751" s="19" t="str">
        <f t="shared" si="146"/>
        <v/>
      </c>
      <c r="R751" s="19" t="str">
        <f t="shared" si="147"/>
        <v/>
      </c>
      <c r="S751" s="19" t="str">
        <f t="shared" si="148"/>
        <v/>
      </c>
      <c r="T751" s="19" t="str">
        <f t="shared" si="149"/>
        <v/>
      </c>
      <c r="U751" s="19" t="str">
        <f t="shared" si="150"/>
        <v/>
      </c>
      <c r="V751" s="19" t="str">
        <f t="shared" si="151"/>
        <v/>
      </c>
      <c r="W751" s="19" t="str">
        <f t="shared" si="152"/>
        <v/>
      </c>
      <c r="X751" s="17"/>
      <c r="Y751" s="23"/>
      <c r="Z751" s="23"/>
      <c r="AA751" s="26"/>
      <c r="AB751" s="24" t="str">
        <f>IF(B751="","",IF(OR(J751="Owner Funding",J751="Drawings",J751="Transfer",J751="Private"),IF(E751="","OK",IF(COUNTIF('01_Setup'!$B$23:$B$32,E751)=1,"OK","Unknown property")),IF(COUNTIF('01_Setup'!$B$23:$B$32,E751)=1,"OK","Unknown property")))</f>
        <v/>
      </c>
      <c r="AC751" s="24" t="str">
        <f t="shared" si="153"/>
        <v/>
      </c>
      <c r="AD751" s="24" t="str">
        <f t="shared" si="154"/>
        <v/>
      </c>
      <c r="AE751" s="24" t="str">
        <f t="shared" si="155"/>
        <v/>
      </c>
    </row>
    <row r="752" spans="1:31">
      <c r="A752" s="20" t="str">
        <f t="shared" si="143"/>
        <v/>
      </c>
      <c r="B752" s="21"/>
      <c r="C752" s="20" t="str">
        <f>IF(B752="","",IF(AND(B752&gt;='01_Setup'!$B$7,B752&lt;='01_Setup'!$B$8),'01_Setup'!$B$6,"Outside selected year"))</f>
        <v/>
      </c>
      <c r="D752" s="20" t="str">
        <f>IF(B752="","",IF(B752&lt;'01_Setup'!$B$7,"",IF(B752&lt;=DATE('01_Setup'!$B$5,7,5),"Q1",IF(B752&lt;=DATE('01_Setup'!$B$5,10,5),"Q2",IF(B752&lt;=DATE('01_Setup'!$B$5+1,1,5),"Q3",IF(B752&lt;='01_Setup'!$B$8,"Q4",""))))))</f>
        <v/>
      </c>
      <c r="E752" s="22"/>
      <c r="F752" s="25"/>
      <c r="G752" s="25"/>
      <c r="H752" s="22"/>
      <c r="I752" s="22"/>
      <c r="J752" s="22"/>
      <c r="K752" s="22"/>
      <c r="L752" s="22"/>
      <c r="M752" s="17"/>
      <c r="N752" s="18"/>
      <c r="O752" s="19" t="str">
        <f t="shared" si="144"/>
        <v/>
      </c>
      <c r="P752" s="19" t="str">
        <f t="shared" si="145"/>
        <v/>
      </c>
      <c r="Q752" s="19" t="str">
        <f t="shared" si="146"/>
        <v/>
      </c>
      <c r="R752" s="19" t="str">
        <f t="shared" si="147"/>
        <v/>
      </c>
      <c r="S752" s="19" t="str">
        <f t="shared" si="148"/>
        <v/>
      </c>
      <c r="T752" s="19" t="str">
        <f t="shared" si="149"/>
        <v/>
      </c>
      <c r="U752" s="19" t="str">
        <f t="shared" si="150"/>
        <v/>
      </c>
      <c r="V752" s="19" t="str">
        <f t="shared" si="151"/>
        <v/>
      </c>
      <c r="W752" s="19" t="str">
        <f t="shared" si="152"/>
        <v/>
      </c>
      <c r="X752" s="17"/>
      <c r="Y752" s="23"/>
      <c r="Z752" s="23"/>
      <c r="AA752" s="26"/>
      <c r="AB752" s="24" t="str">
        <f>IF(B752="","",IF(OR(J752="Owner Funding",J752="Drawings",J752="Transfer",J752="Private"),IF(E752="","OK",IF(COUNTIF('01_Setup'!$B$23:$B$32,E752)=1,"OK","Unknown property")),IF(COUNTIF('01_Setup'!$B$23:$B$32,E752)=1,"OK","Unknown property")))</f>
        <v/>
      </c>
      <c r="AC752" s="24" t="str">
        <f t="shared" si="153"/>
        <v/>
      </c>
      <c r="AD752" s="24" t="str">
        <f t="shared" si="154"/>
        <v/>
      </c>
      <c r="AE752" s="24" t="str">
        <f t="shared" si="155"/>
        <v/>
      </c>
    </row>
    <row r="753" spans="1:31">
      <c r="A753" s="20" t="str">
        <f t="shared" si="143"/>
        <v/>
      </c>
      <c r="B753" s="21"/>
      <c r="C753" s="20" t="str">
        <f>IF(B753="","",IF(AND(B753&gt;='01_Setup'!$B$7,B753&lt;='01_Setup'!$B$8),'01_Setup'!$B$6,"Outside selected year"))</f>
        <v/>
      </c>
      <c r="D753" s="20" t="str">
        <f>IF(B753="","",IF(B753&lt;'01_Setup'!$B$7,"",IF(B753&lt;=DATE('01_Setup'!$B$5,7,5),"Q1",IF(B753&lt;=DATE('01_Setup'!$B$5,10,5),"Q2",IF(B753&lt;=DATE('01_Setup'!$B$5+1,1,5),"Q3",IF(B753&lt;='01_Setup'!$B$8,"Q4",""))))))</f>
        <v/>
      </c>
      <c r="E753" s="22"/>
      <c r="F753" s="25"/>
      <c r="G753" s="25"/>
      <c r="H753" s="22"/>
      <c r="I753" s="22"/>
      <c r="J753" s="22"/>
      <c r="K753" s="22"/>
      <c r="L753" s="22"/>
      <c r="M753" s="17"/>
      <c r="N753" s="18"/>
      <c r="O753" s="19" t="str">
        <f t="shared" si="144"/>
        <v/>
      </c>
      <c r="P753" s="19" t="str">
        <f t="shared" si="145"/>
        <v/>
      </c>
      <c r="Q753" s="19" t="str">
        <f t="shared" si="146"/>
        <v/>
      </c>
      <c r="R753" s="19" t="str">
        <f t="shared" si="147"/>
        <v/>
      </c>
      <c r="S753" s="19" t="str">
        <f t="shared" si="148"/>
        <v/>
      </c>
      <c r="T753" s="19" t="str">
        <f t="shared" si="149"/>
        <v/>
      </c>
      <c r="U753" s="19" t="str">
        <f t="shared" si="150"/>
        <v/>
      </c>
      <c r="V753" s="19" t="str">
        <f t="shared" si="151"/>
        <v/>
      </c>
      <c r="W753" s="19" t="str">
        <f t="shared" si="152"/>
        <v/>
      </c>
      <c r="X753" s="17"/>
      <c r="Y753" s="23"/>
      <c r="Z753" s="23"/>
      <c r="AA753" s="26"/>
      <c r="AB753" s="24" t="str">
        <f>IF(B753="","",IF(OR(J753="Owner Funding",J753="Drawings",J753="Transfer",J753="Private"),IF(E753="","OK",IF(COUNTIF('01_Setup'!$B$23:$B$32,E753)=1,"OK","Unknown property")),IF(COUNTIF('01_Setup'!$B$23:$B$32,E753)=1,"OK","Unknown property")))</f>
        <v/>
      </c>
      <c r="AC753" s="24" t="str">
        <f t="shared" si="153"/>
        <v/>
      </c>
      <c r="AD753" s="24" t="str">
        <f t="shared" si="154"/>
        <v/>
      </c>
      <c r="AE753" s="24" t="str">
        <f t="shared" si="155"/>
        <v/>
      </c>
    </row>
    <row r="754" spans="1:31">
      <c r="A754" s="20" t="str">
        <f t="shared" si="143"/>
        <v/>
      </c>
      <c r="B754" s="21"/>
      <c r="C754" s="20" t="str">
        <f>IF(B754="","",IF(AND(B754&gt;='01_Setup'!$B$7,B754&lt;='01_Setup'!$B$8),'01_Setup'!$B$6,"Outside selected year"))</f>
        <v/>
      </c>
      <c r="D754" s="20" t="str">
        <f>IF(B754="","",IF(B754&lt;'01_Setup'!$B$7,"",IF(B754&lt;=DATE('01_Setup'!$B$5,7,5),"Q1",IF(B754&lt;=DATE('01_Setup'!$B$5,10,5),"Q2",IF(B754&lt;=DATE('01_Setup'!$B$5+1,1,5),"Q3",IF(B754&lt;='01_Setup'!$B$8,"Q4",""))))))</f>
        <v/>
      </c>
      <c r="E754" s="22"/>
      <c r="F754" s="25"/>
      <c r="G754" s="25"/>
      <c r="H754" s="22"/>
      <c r="I754" s="22"/>
      <c r="J754" s="22"/>
      <c r="K754" s="22"/>
      <c r="L754" s="22"/>
      <c r="M754" s="17"/>
      <c r="N754" s="18"/>
      <c r="O754" s="19" t="str">
        <f t="shared" si="144"/>
        <v/>
      </c>
      <c r="P754" s="19" t="str">
        <f t="shared" si="145"/>
        <v/>
      </c>
      <c r="Q754" s="19" t="str">
        <f t="shared" si="146"/>
        <v/>
      </c>
      <c r="R754" s="19" t="str">
        <f t="shared" si="147"/>
        <v/>
      </c>
      <c r="S754" s="19" t="str">
        <f t="shared" si="148"/>
        <v/>
      </c>
      <c r="T754" s="19" t="str">
        <f t="shared" si="149"/>
        <v/>
      </c>
      <c r="U754" s="19" t="str">
        <f t="shared" si="150"/>
        <v/>
      </c>
      <c r="V754" s="19" t="str">
        <f t="shared" si="151"/>
        <v/>
      </c>
      <c r="W754" s="19" t="str">
        <f t="shared" si="152"/>
        <v/>
      </c>
      <c r="X754" s="17"/>
      <c r="Y754" s="23"/>
      <c r="Z754" s="23"/>
      <c r="AA754" s="26"/>
      <c r="AB754" s="24" t="str">
        <f>IF(B754="","",IF(OR(J754="Owner Funding",J754="Drawings",J754="Transfer",J754="Private"),IF(E754="","OK",IF(COUNTIF('01_Setup'!$B$23:$B$32,E754)=1,"OK","Unknown property")),IF(COUNTIF('01_Setup'!$B$23:$B$32,E754)=1,"OK","Unknown property")))</f>
        <v/>
      </c>
      <c r="AC754" s="24" t="str">
        <f t="shared" si="153"/>
        <v/>
      </c>
      <c r="AD754" s="24" t="str">
        <f t="shared" si="154"/>
        <v/>
      </c>
      <c r="AE754" s="24" t="str">
        <f t="shared" si="155"/>
        <v/>
      </c>
    </row>
    <row r="755" spans="1:31">
      <c r="A755" s="20" t="str">
        <f t="shared" si="143"/>
        <v/>
      </c>
      <c r="B755" s="21"/>
      <c r="C755" s="20" t="str">
        <f>IF(B755="","",IF(AND(B755&gt;='01_Setup'!$B$7,B755&lt;='01_Setup'!$B$8),'01_Setup'!$B$6,"Outside selected year"))</f>
        <v/>
      </c>
      <c r="D755" s="20" t="str">
        <f>IF(B755="","",IF(B755&lt;'01_Setup'!$B$7,"",IF(B755&lt;=DATE('01_Setup'!$B$5,7,5),"Q1",IF(B755&lt;=DATE('01_Setup'!$B$5,10,5),"Q2",IF(B755&lt;=DATE('01_Setup'!$B$5+1,1,5),"Q3",IF(B755&lt;='01_Setup'!$B$8,"Q4",""))))))</f>
        <v/>
      </c>
      <c r="E755" s="22"/>
      <c r="F755" s="25"/>
      <c r="G755" s="25"/>
      <c r="H755" s="22"/>
      <c r="I755" s="22"/>
      <c r="J755" s="22"/>
      <c r="K755" s="22"/>
      <c r="L755" s="22"/>
      <c r="M755" s="17"/>
      <c r="N755" s="18"/>
      <c r="O755" s="19" t="str">
        <f t="shared" si="144"/>
        <v/>
      </c>
      <c r="P755" s="19" t="str">
        <f t="shared" si="145"/>
        <v/>
      </c>
      <c r="Q755" s="19" t="str">
        <f t="shared" si="146"/>
        <v/>
      </c>
      <c r="R755" s="19" t="str">
        <f t="shared" si="147"/>
        <v/>
      </c>
      <c r="S755" s="19" t="str">
        <f t="shared" si="148"/>
        <v/>
      </c>
      <c r="T755" s="19" t="str">
        <f t="shared" si="149"/>
        <v/>
      </c>
      <c r="U755" s="19" t="str">
        <f t="shared" si="150"/>
        <v/>
      </c>
      <c r="V755" s="19" t="str">
        <f t="shared" si="151"/>
        <v/>
      </c>
      <c r="W755" s="19" t="str">
        <f t="shared" si="152"/>
        <v/>
      </c>
      <c r="X755" s="17"/>
      <c r="Y755" s="23"/>
      <c r="Z755" s="23"/>
      <c r="AA755" s="26"/>
      <c r="AB755" s="24" t="str">
        <f>IF(B755="","",IF(OR(J755="Owner Funding",J755="Drawings",J755="Transfer",J755="Private"),IF(E755="","OK",IF(COUNTIF('01_Setup'!$B$23:$B$32,E755)=1,"OK","Unknown property")),IF(COUNTIF('01_Setup'!$B$23:$B$32,E755)=1,"OK","Unknown property")))</f>
        <v/>
      </c>
      <c r="AC755" s="24" t="str">
        <f t="shared" si="153"/>
        <v/>
      </c>
      <c r="AD755" s="24" t="str">
        <f t="shared" si="154"/>
        <v/>
      </c>
      <c r="AE755" s="24" t="str">
        <f t="shared" si="155"/>
        <v/>
      </c>
    </row>
    <row r="756" spans="1:31">
      <c r="A756" s="20" t="str">
        <f t="shared" si="143"/>
        <v/>
      </c>
      <c r="B756" s="21"/>
      <c r="C756" s="20" t="str">
        <f>IF(B756="","",IF(AND(B756&gt;='01_Setup'!$B$7,B756&lt;='01_Setup'!$B$8),'01_Setup'!$B$6,"Outside selected year"))</f>
        <v/>
      </c>
      <c r="D756" s="20" t="str">
        <f>IF(B756="","",IF(B756&lt;'01_Setup'!$B$7,"",IF(B756&lt;=DATE('01_Setup'!$B$5,7,5),"Q1",IF(B756&lt;=DATE('01_Setup'!$B$5,10,5),"Q2",IF(B756&lt;=DATE('01_Setup'!$B$5+1,1,5),"Q3",IF(B756&lt;='01_Setup'!$B$8,"Q4",""))))))</f>
        <v/>
      </c>
      <c r="E756" s="22"/>
      <c r="F756" s="25"/>
      <c r="G756" s="25"/>
      <c r="H756" s="22"/>
      <c r="I756" s="22"/>
      <c r="J756" s="22"/>
      <c r="K756" s="22"/>
      <c r="L756" s="22"/>
      <c r="M756" s="17"/>
      <c r="N756" s="18"/>
      <c r="O756" s="19" t="str">
        <f t="shared" si="144"/>
        <v/>
      </c>
      <c r="P756" s="19" t="str">
        <f t="shared" si="145"/>
        <v/>
      </c>
      <c r="Q756" s="19" t="str">
        <f t="shared" si="146"/>
        <v/>
      </c>
      <c r="R756" s="19" t="str">
        <f t="shared" si="147"/>
        <v/>
      </c>
      <c r="S756" s="19" t="str">
        <f t="shared" si="148"/>
        <v/>
      </c>
      <c r="T756" s="19" t="str">
        <f t="shared" si="149"/>
        <v/>
      </c>
      <c r="U756" s="19" t="str">
        <f t="shared" si="150"/>
        <v/>
      </c>
      <c r="V756" s="19" t="str">
        <f t="shared" si="151"/>
        <v/>
      </c>
      <c r="W756" s="19" t="str">
        <f t="shared" si="152"/>
        <v/>
      </c>
      <c r="X756" s="17"/>
      <c r="Y756" s="23"/>
      <c r="Z756" s="23"/>
      <c r="AA756" s="26"/>
      <c r="AB756" s="24" t="str">
        <f>IF(B756="","",IF(OR(J756="Owner Funding",J756="Drawings",J756="Transfer",J756="Private"),IF(E756="","OK",IF(COUNTIF('01_Setup'!$B$23:$B$32,E756)=1,"OK","Unknown property")),IF(COUNTIF('01_Setup'!$B$23:$B$32,E756)=1,"OK","Unknown property")))</f>
        <v/>
      </c>
      <c r="AC756" s="24" t="str">
        <f t="shared" si="153"/>
        <v/>
      </c>
      <c r="AD756" s="24" t="str">
        <f t="shared" si="154"/>
        <v/>
      </c>
      <c r="AE756" s="24" t="str">
        <f t="shared" si="155"/>
        <v/>
      </c>
    </row>
  </sheetData>
  <sheetProtection sheet="1" objects="1" scenarios="1" sort="0" autoFilter="0"/>
  <mergeCells count="2">
    <mergeCell ref="A1:AE1"/>
    <mergeCell ref="A3:AE4"/>
  </mergeCells>
  <conditionalFormatting sqref="AB7:AD756">
    <cfRule type="expression" dxfId="226" priority="1">
      <formula>AND($B7&lt;&gt;"",AB7&lt;&gt;"OK")</formula>
    </cfRule>
  </conditionalFormatting>
  <conditionalFormatting sqref="AE7:AE756">
    <cfRule type="expression" dxfId="225" priority="2">
      <formula>AND($B7&lt;&gt;"",$AE7="Review")</formula>
    </cfRule>
  </conditionalFormatting>
  <conditionalFormatting sqref="AE7:AE756">
    <cfRule type="expression" dxfId="224" priority="3">
      <formula>AND($B7&lt;&gt;"",$AE7="Ready")</formula>
    </cfRule>
  </conditionalFormatting>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7">
        <x14:dataValidation type="list" xr:uid="{00000000-0002-0000-0300-000000000000}">
          <x14:formula1>
            <xm:f>'01_Setup'!$B$23:$B$32</xm:f>
          </x14:formula1>
          <xm:sqref>E7:E756</xm:sqref>
        </x14:dataValidation>
        <x14:dataValidation type="list" xr:uid="{00000000-0002-0000-0300-000001000000}">
          <x14:formula1>
            <xm:f>'99_Lists'!$D$4:$D$16</xm:f>
          </x14:formula1>
          <xm:sqref>I7:I756</xm:sqref>
        </x14:dataValidation>
        <x14:dataValidation type="list" xr:uid="{00000000-0002-0000-0300-000002000000}">
          <x14:formula1>
            <xm:f>'99_Lists'!$E$4:$E$13</xm:f>
          </x14:formula1>
          <xm:sqref>J7:J756</xm:sqref>
        </x14:dataValidation>
        <x14:dataValidation type="list" xr:uid="{00000000-0002-0000-0300-000003000000}">
          <x14:formula1>
            <xm:f>'99_Lists'!$F$4:$F$30</xm:f>
          </x14:formula1>
          <xm:sqref>K7:K756</xm:sqref>
        </x14:dataValidation>
        <x14:dataValidation type="list" xr:uid="{00000000-0002-0000-0300-000004000000}">
          <x14:formula1>
            <xm:f>'99_Lists'!$G$4:$G$21</xm:f>
          </x14:formula1>
          <xm:sqref>L7:L756</xm:sqref>
        </x14:dataValidation>
        <x14:dataValidation type="list" xr:uid="{00000000-0002-0000-0300-000005000000}">
          <x14:formula1>
            <xm:f>'99_Lists'!$H$4:$H$6</xm:f>
          </x14:formula1>
          <xm:sqref>Y7:Y756</xm:sqref>
        </x14:dataValidation>
        <x14:dataValidation type="list" xr:uid="{00000000-0002-0000-0300-000006000000}">
          <x14:formula1>
            <xm:f>'99_Lists'!$I$4:$I$7</xm:f>
          </x14:formula1>
          <xm:sqref>Z7:Z756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256"/>
  <sheetViews>
    <sheetView tabSelected="1" workbookViewId="0">
      <selection activeCell="J16" sqref="J16"/>
    </sheetView>
  </sheetViews>
  <sheetFormatPr defaultRowHeight="14.25"/>
  <cols>
    <col min="1" max="1" width="7.125" bestFit="1" customWidth="1"/>
    <col min="2" max="2" width="13.875" bestFit="1" customWidth="1"/>
    <col min="3" max="3" width="20.875" style="1" customWidth="1"/>
    <col min="4" max="5" width="13.125" bestFit="1" customWidth="1"/>
    <col min="6" max="6" width="9.125" bestFit="1" customWidth="1"/>
    <col min="7" max="7" width="9.25" bestFit="1" customWidth="1"/>
    <col min="8" max="8" width="12.375" bestFit="1" customWidth="1"/>
    <col min="9" max="9" width="9.375" bestFit="1" customWidth="1"/>
    <col min="10" max="10" width="13.75" bestFit="1" customWidth="1"/>
    <col min="11" max="11" width="13.875" bestFit="1" customWidth="1"/>
    <col min="12" max="12" width="7.375" bestFit="1" customWidth="1"/>
    <col min="13" max="13" width="13.375" bestFit="1" customWidth="1"/>
    <col min="14" max="14" width="6.5" bestFit="1" customWidth="1"/>
    <col min="15" max="15" width="33.375" style="1" customWidth="1"/>
  </cols>
  <sheetData>
    <row r="1" spans="1:15" ht="30" customHeight="1">
      <c r="A1" s="2" t="s">
        <v>162</v>
      </c>
      <c r="B1" s="2"/>
      <c r="C1" s="2"/>
      <c r="D1" s="2"/>
      <c r="E1" s="2"/>
      <c r="F1" s="2"/>
      <c r="G1" s="2"/>
      <c r="H1" s="2"/>
      <c r="I1" s="2"/>
      <c r="J1" s="2"/>
      <c r="K1" s="2"/>
      <c r="L1" s="2"/>
      <c r="M1" s="2"/>
      <c r="N1" s="2"/>
      <c r="O1" s="2"/>
    </row>
    <row r="2" spans="1:15">
      <c r="A2" s="3"/>
      <c r="B2" s="3"/>
      <c r="C2" s="30"/>
      <c r="D2" s="3"/>
      <c r="E2" s="3"/>
      <c r="F2" s="3"/>
      <c r="G2" s="3"/>
      <c r="H2" s="3"/>
      <c r="I2" s="3"/>
      <c r="J2" s="3"/>
      <c r="K2" s="3"/>
      <c r="L2" s="3"/>
      <c r="M2" s="3"/>
      <c r="N2" s="3"/>
      <c r="O2" s="30"/>
    </row>
    <row r="3" spans="1:15">
      <c r="A3" s="4" t="s">
        <v>163</v>
      </c>
      <c r="B3" s="4"/>
      <c r="C3" s="4"/>
      <c r="D3" s="4"/>
      <c r="E3" s="4"/>
      <c r="F3" s="4"/>
      <c r="G3" s="4"/>
      <c r="H3" s="4"/>
      <c r="I3" s="4"/>
      <c r="J3" s="4"/>
      <c r="K3" s="4"/>
      <c r="L3" s="4"/>
      <c r="M3" s="4"/>
      <c r="N3" s="4"/>
      <c r="O3" s="4"/>
    </row>
    <row r="4" spans="1:15">
      <c r="A4" s="27"/>
      <c r="B4" s="27"/>
      <c r="C4" s="27"/>
      <c r="D4" s="27"/>
      <c r="E4" s="27"/>
      <c r="F4" s="27"/>
      <c r="G4" s="27"/>
      <c r="H4" s="27"/>
      <c r="I4" s="27"/>
      <c r="J4" s="27"/>
      <c r="K4" s="27"/>
      <c r="L4" s="27"/>
      <c r="M4" s="27"/>
      <c r="N4" s="27"/>
      <c r="O4" s="27"/>
    </row>
    <row r="5" spans="1:15">
      <c r="A5" s="3"/>
      <c r="B5" s="3"/>
      <c r="C5" s="30"/>
      <c r="D5" s="3"/>
      <c r="E5" s="3"/>
      <c r="F5" s="3"/>
      <c r="G5" s="3"/>
      <c r="H5" s="3"/>
      <c r="I5" s="3"/>
      <c r="J5" s="3"/>
      <c r="K5" s="3"/>
      <c r="L5" s="3"/>
      <c r="M5" s="3"/>
      <c r="N5" s="3"/>
      <c r="O5" s="30"/>
    </row>
    <row r="6" spans="1:15" ht="33.950000000000003" customHeight="1">
      <c r="A6" s="52" t="s">
        <v>164</v>
      </c>
      <c r="B6" s="52" t="s">
        <v>66</v>
      </c>
      <c r="C6" s="52" t="s">
        <v>165</v>
      </c>
      <c r="D6" s="52" t="s">
        <v>166</v>
      </c>
      <c r="E6" s="52" t="s">
        <v>167</v>
      </c>
      <c r="F6" s="52" t="s">
        <v>168</v>
      </c>
      <c r="G6" s="52" t="s">
        <v>169</v>
      </c>
      <c r="H6" s="52" t="s">
        <v>170</v>
      </c>
      <c r="I6" s="52" t="s">
        <v>171</v>
      </c>
      <c r="J6" s="52" t="s">
        <v>172</v>
      </c>
      <c r="K6" s="52" t="s">
        <v>133</v>
      </c>
      <c r="L6" s="52" t="s">
        <v>126</v>
      </c>
      <c r="M6" s="52" t="s">
        <v>173</v>
      </c>
      <c r="N6" s="52" t="s">
        <v>174</v>
      </c>
      <c r="O6" s="52" t="s">
        <v>55</v>
      </c>
    </row>
    <row r="7" spans="1:15">
      <c r="A7" s="15" t="str">
        <f t="shared" ref="A7:A70" si="0">IF(B7="","",TEXT(ROW()-6,"0000"))</f>
        <v/>
      </c>
      <c r="B7" s="12"/>
      <c r="C7" s="53"/>
      <c r="D7" s="9"/>
      <c r="E7" s="9"/>
      <c r="F7" s="9"/>
      <c r="G7" s="13"/>
      <c r="H7" s="13"/>
      <c r="I7" s="13"/>
      <c r="J7" s="13"/>
      <c r="K7" s="13"/>
      <c r="L7" s="16" t="str">
        <f t="shared" ref="L7:L70" si="1">IF(G7="","",MAX(G7-I7,0))</f>
        <v/>
      </c>
      <c r="M7" s="16" t="str">
        <f t="shared" ref="M7:M70" si="2">IF(G7="","",MAX(I7-G7,0))</f>
        <v/>
      </c>
      <c r="N7" s="12"/>
      <c r="O7" s="53"/>
    </row>
    <row r="8" spans="1:15">
      <c r="A8" s="15" t="str">
        <f t="shared" si="0"/>
        <v/>
      </c>
      <c r="B8" s="12"/>
      <c r="C8" s="53"/>
      <c r="D8" s="9"/>
      <c r="E8" s="9"/>
      <c r="F8" s="9"/>
      <c r="G8" s="13"/>
      <c r="H8" s="13"/>
      <c r="I8" s="13"/>
      <c r="J8" s="13"/>
      <c r="K8" s="13"/>
      <c r="L8" s="16" t="str">
        <f t="shared" si="1"/>
        <v/>
      </c>
      <c r="M8" s="16" t="str">
        <f t="shared" si="2"/>
        <v/>
      </c>
      <c r="N8" s="12"/>
      <c r="O8" s="53"/>
    </row>
    <row r="9" spans="1:15">
      <c r="A9" s="15" t="str">
        <f t="shared" si="0"/>
        <v/>
      </c>
      <c r="B9" s="12"/>
      <c r="C9" s="53"/>
      <c r="D9" s="9"/>
      <c r="E9" s="9"/>
      <c r="F9" s="9"/>
      <c r="G9" s="13"/>
      <c r="H9" s="13"/>
      <c r="I9" s="13"/>
      <c r="J9" s="13"/>
      <c r="K9" s="13"/>
      <c r="L9" s="16" t="str">
        <f t="shared" si="1"/>
        <v/>
      </c>
      <c r="M9" s="16" t="str">
        <f t="shared" si="2"/>
        <v/>
      </c>
      <c r="N9" s="12"/>
      <c r="O9" s="53"/>
    </row>
    <row r="10" spans="1:15">
      <c r="A10" s="15" t="str">
        <f t="shared" si="0"/>
        <v/>
      </c>
      <c r="B10" s="12"/>
      <c r="C10" s="53"/>
      <c r="D10" s="9"/>
      <c r="E10" s="9"/>
      <c r="F10" s="9"/>
      <c r="G10" s="13"/>
      <c r="H10" s="13"/>
      <c r="I10" s="13"/>
      <c r="J10" s="13"/>
      <c r="K10" s="13"/>
      <c r="L10" s="16" t="str">
        <f t="shared" si="1"/>
        <v/>
      </c>
      <c r="M10" s="16" t="str">
        <f t="shared" si="2"/>
        <v/>
      </c>
      <c r="N10" s="12"/>
      <c r="O10" s="53"/>
    </row>
    <row r="11" spans="1:15">
      <c r="A11" s="15" t="str">
        <f t="shared" si="0"/>
        <v/>
      </c>
      <c r="B11" s="12"/>
      <c r="C11" s="53"/>
      <c r="D11" s="9"/>
      <c r="E11" s="9"/>
      <c r="F11" s="9"/>
      <c r="G11" s="13"/>
      <c r="H11" s="13"/>
      <c r="I11" s="13"/>
      <c r="J11" s="13"/>
      <c r="K11" s="13"/>
      <c r="L11" s="16" t="str">
        <f t="shared" si="1"/>
        <v/>
      </c>
      <c r="M11" s="16" t="str">
        <f t="shared" si="2"/>
        <v/>
      </c>
      <c r="N11" s="12"/>
      <c r="O11" s="53"/>
    </row>
    <row r="12" spans="1:15">
      <c r="A12" s="15" t="str">
        <f t="shared" si="0"/>
        <v/>
      </c>
      <c r="B12" s="12"/>
      <c r="C12" s="53"/>
      <c r="D12" s="9"/>
      <c r="E12" s="9"/>
      <c r="F12" s="9"/>
      <c r="G12" s="13"/>
      <c r="H12" s="13"/>
      <c r="I12" s="13"/>
      <c r="J12" s="13"/>
      <c r="K12" s="13"/>
      <c r="L12" s="16" t="str">
        <f t="shared" si="1"/>
        <v/>
      </c>
      <c r="M12" s="16" t="str">
        <f t="shared" si="2"/>
        <v/>
      </c>
      <c r="N12" s="12"/>
      <c r="O12" s="53"/>
    </row>
    <row r="13" spans="1:15">
      <c r="A13" s="15" t="str">
        <f t="shared" si="0"/>
        <v/>
      </c>
      <c r="B13" s="12"/>
      <c r="C13" s="53"/>
      <c r="D13" s="9"/>
      <c r="E13" s="9"/>
      <c r="F13" s="9"/>
      <c r="G13" s="13"/>
      <c r="H13" s="13"/>
      <c r="I13" s="13"/>
      <c r="J13" s="13"/>
      <c r="K13" s="13"/>
      <c r="L13" s="16" t="str">
        <f t="shared" si="1"/>
        <v/>
      </c>
      <c r="M13" s="16" t="str">
        <f t="shared" si="2"/>
        <v/>
      </c>
      <c r="N13" s="12"/>
      <c r="O13" s="53"/>
    </row>
    <row r="14" spans="1:15">
      <c r="A14" s="15" t="str">
        <f t="shared" si="0"/>
        <v/>
      </c>
      <c r="B14" s="12"/>
      <c r="C14" s="53"/>
      <c r="D14" s="9"/>
      <c r="E14" s="9"/>
      <c r="F14" s="9"/>
      <c r="G14" s="13"/>
      <c r="H14" s="13"/>
      <c r="I14" s="13"/>
      <c r="J14" s="13"/>
      <c r="K14" s="13"/>
      <c r="L14" s="16" t="str">
        <f t="shared" si="1"/>
        <v/>
      </c>
      <c r="M14" s="16" t="str">
        <f t="shared" si="2"/>
        <v/>
      </c>
      <c r="N14" s="12"/>
      <c r="O14" s="53"/>
    </row>
    <row r="15" spans="1:15">
      <c r="A15" s="15" t="str">
        <f t="shared" si="0"/>
        <v/>
      </c>
      <c r="B15" s="12"/>
      <c r="C15" s="53"/>
      <c r="D15" s="9"/>
      <c r="E15" s="9"/>
      <c r="F15" s="9"/>
      <c r="G15" s="13"/>
      <c r="H15" s="13"/>
      <c r="I15" s="13"/>
      <c r="J15" s="13"/>
      <c r="K15" s="13"/>
      <c r="L15" s="16" t="str">
        <f t="shared" si="1"/>
        <v/>
      </c>
      <c r="M15" s="16" t="str">
        <f t="shared" si="2"/>
        <v/>
      </c>
      <c r="N15" s="12"/>
      <c r="O15" s="53"/>
    </row>
    <row r="16" spans="1:15">
      <c r="A16" s="15" t="str">
        <f t="shared" si="0"/>
        <v/>
      </c>
      <c r="B16" s="12"/>
      <c r="C16" s="53"/>
      <c r="D16" s="9"/>
      <c r="E16" s="9"/>
      <c r="F16" s="9"/>
      <c r="G16" s="13"/>
      <c r="H16" s="13"/>
      <c r="I16" s="13"/>
      <c r="J16" s="13"/>
      <c r="K16" s="13"/>
      <c r="L16" s="16" t="str">
        <f t="shared" si="1"/>
        <v/>
      </c>
      <c r="M16" s="16" t="str">
        <f t="shared" si="2"/>
        <v/>
      </c>
      <c r="N16" s="12"/>
      <c r="O16" s="53"/>
    </row>
    <row r="17" spans="1:15">
      <c r="A17" s="15" t="str">
        <f t="shared" si="0"/>
        <v/>
      </c>
      <c r="B17" s="12"/>
      <c r="C17" s="53"/>
      <c r="D17" s="9"/>
      <c r="E17" s="9"/>
      <c r="F17" s="9"/>
      <c r="G17" s="13"/>
      <c r="H17" s="13"/>
      <c r="I17" s="13"/>
      <c r="J17" s="13"/>
      <c r="K17" s="13"/>
      <c r="L17" s="16" t="str">
        <f t="shared" si="1"/>
        <v/>
      </c>
      <c r="M17" s="16" t="str">
        <f t="shared" si="2"/>
        <v/>
      </c>
      <c r="N17" s="12"/>
      <c r="O17" s="53"/>
    </row>
    <row r="18" spans="1:15">
      <c r="A18" s="15" t="str">
        <f t="shared" si="0"/>
        <v/>
      </c>
      <c r="B18" s="12"/>
      <c r="C18" s="53"/>
      <c r="D18" s="9"/>
      <c r="E18" s="9"/>
      <c r="F18" s="9"/>
      <c r="G18" s="13"/>
      <c r="H18" s="13"/>
      <c r="I18" s="13"/>
      <c r="J18" s="13"/>
      <c r="K18" s="13"/>
      <c r="L18" s="16" t="str">
        <f t="shared" si="1"/>
        <v/>
      </c>
      <c r="M18" s="16" t="str">
        <f t="shared" si="2"/>
        <v/>
      </c>
      <c r="N18" s="12"/>
      <c r="O18" s="53"/>
    </row>
    <row r="19" spans="1:15">
      <c r="A19" s="15" t="str">
        <f t="shared" si="0"/>
        <v/>
      </c>
      <c r="B19" s="12"/>
      <c r="C19" s="53"/>
      <c r="D19" s="9"/>
      <c r="E19" s="9"/>
      <c r="F19" s="9"/>
      <c r="G19" s="13"/>
      <c r="H19" s="13"/>
      <c r="I19" s="13"/>
      <c r="J19" s="13"/>
      <c r="K19" s="13"/>
      <c r="L19" s="16" t="str">
        <f t="shared" si="1"/>
        <v/>
      </c>
      <c r="M19" s="16" t="str">
        <f t="shared" si="2"/>
        <v/>
      </c>
      <c r="N19" s="12"/>
      <c r="O19" s="53"/>
    </row>
    <row r="20" spans="1:15">
      <c r="A20" s="15" t="str">
        <f t="shared" si="0"/>
        <v/>
      </c>
      <c r="B20" s="12"/>
      <c r="C20" s="53"/>
      <c r="D20" s="9"/>
      <c r="E20" s="9"/>
      <c r="F20" s="9"/>
      <c r="G20" s="13"/>
      <c r="H20" s="13"/>
      <c r="I20" s="13"/>
      <c r="J20" s="13"/>
      <c r="K20" s="13"/>
      <c r="L20" s="16" t="str">
        <f t="shared" si="1"/>
        <v/>
      </c>
      <c r="M20" s="16" t="str">
        <f t="shared" si="2"/>
        <v/>
      </c>
      <c r="N20" s="12"/>
      <c r="O20" s="53"/>
    </row>
    <row r="21" spans="1:15">
      <c r="A21" s="15" t="str">
        <f t="shared" si="0"/>
        <v/>
      </c>
      <c r="B21" s="12"/>
      <c r="C21" s="53"/>
      <c r="D21" s="9"/>
      <c r="E21" s="9"/>
      <c r="F21" s="9"/>
      <c r="G21" s="13"/>
      <c r="H21" s="13"/>
      <c r="I21" s="13"/>
      <c r="J21" s="13"/>
      <c r="K21" s="13"/>
      <c r="L21" s="16" t="str">
        <f t="shared" si="1"/>
        <v/>
      </c>
      <c r="M21" s="16" t="str">
        <f t="shared" si="2"/>
        <v/>
      </c>
      <c r="N21" s="12"/>
      <c r="O21" s="53"/>
    </row>
    <row r="22" spans="1:15">
      <c r="A22" s="15" t="str">
        <f t="shared" si="0"/>
        <v/>
      </c>
      <c r="B22" s="12"/>
      <c r="C22" s="53"/>
      <c r="D22" s="9"/>
      <c r="E22" s="9"/>
      <c r="F22" s="9"/>
      <c r="G22" s="13"/>
      <c r="H22" s="13"/>
      <c r="I22" s="13"/>
      <c r="J22" s="13"/>
      <c r="K22" s="13"/>
      <c r="L22" s="16" t="str">
        <f t="shared" si="1"/>
        <v/>
      </c>
      <c r="M22" s="16" t="str">
        <f t="shared" si="2"/>
        <v/>
      </c>
      <c r="N22" s="12"/>
      <c r="O22" s="53"/>
    </row>
    <row r="23" spans="1:15">
      <c r="A23" s="15" t="str">
        <f t="shared" si="0"/>
        <v/>
      </c>
      <c r="B23" s="12"/>
      <c r="C23" s="53"/>
      <c r="D23" s="9"/>
      <c r="E23" s="9"/>
      <c r="F23" s="9"/>
      <c r="G23" s="13"/>
      <c r="H23" s="13"/>
      <c r="I23" s="13"/>
      <c r="J23" s="13"/>
      <c r="K23" s="13"/>
      <c r="L23" s="16" t="str">
        <f t="shared" si="1"/>
        <v/>
      </c>
      <c r="M23" s="16" t="str">
        <f t="shared" si="2"/>
        <v/>
      </c>
      <c r="N23" s="12"/>
      <c r="O23" s="53"/>
    </row>
    <row r="24" spans="1:15">
      <c r="A24" s="15" t="str">
        <f t="shared" si="0"/>
        <v/>
      </c>
      <c r="B24" s="12"/>
      <c r="C24" s="53"/>
      <c r="D24" s="9"/>
      <c r="E24" s="9"/>
      <c r="F24" s="9"/>
      <c r="G24" s="13"/>
      <c r="H24" s="13"/>
      <c r="I24" s="13"/>
      <c r="J24" s="13"/>
      <c r="K24" s="13"/>
      <c r="L24" s="16" t="str">
        <f t="shared" si="1"/>
        <v/>
      </c>
      <c r="M24" s="16" t="str">
        <f t="shared" si="2"/>
        <v/>
      </c>
      <c r="N24" s="12"/>
      <c r="O24" s="53"/>
    </row>
    <row r="25" spans="1:15">
      <c r="A25" s="15" t="str">
        <f t="shared" si="0"/>
        <v/>
      </c>
      <c r="B25" s="12"/>
      <c r="C25" s="53"/>
      <c r="D25" s="9"/>
      <c r="E25" s="9"/>
      <c r="F25" s="9"/>
      <c r="G25" s="13"/>
      <c r="H25" s="13"/>
      <c r="I25" s="13"/>
      <c r="J25" s="13"/>
      <c r="K25" s="13"/>
      <c r="L25" s="16" t="str">
        <f t="shared" si="1"/>
        <v/>
      </c>
      <c r="M25" s="16" t="str">
        <f t="shared" si="2"/>
        <v/>
      </c>
      <c r="N25" s="12"/>
      <c r="O25" s="53"/>
    </row>
    <row r="26" spans="1:15">
      <c r="A26" s="15" t="str">
        <f t="shared" si="0"/>
        <v/>
      </c>
      <c r="B26" s="12"/>
      <c r="C26" s="53"/>
      <c r="D26" s="9"/>
      <c r="E26" s="9"/>
      <c r="F26" s="9"/>
      <c r="G26" s="13"/>
      <c r="H26" s="13"/>
      <c r="I26" s="13"/>
      <c r="J26" s="13"/>
      <c r="K26" s="13"/>
      <c r="L26" s="16" t="str">
        <f t="shared" si="1"/>
        <v/>
      </c>
      <c r="M26" s="16" t="str">
        <f t="shared" si="2"/>
        <v/>
      </c>
      <c r="N26" s="12"/>
      <c r="O26" s="53"/>
    </row>
    <row r="27" spans="1:15">
      <c r="A27" s="15" t="str">
        <f t="shared" si="0"/>
        <v/>
      </c>
      <c r="B27" s="12"/>
      <c r="C27" s="53"/>
      <c r="D27" s="9"/>
      <c r="E27" s="9"/>
      <c r="F27" s="9"/>
      <c r="G27" s="13"/>
      <c r="H27" s="13"/>
      <c r="I27" s="13"/>
      <c r="J27" s="13"/>
      <c r="K27" s="13"/>
      <c r="L27" s="16" t="str">
        <f t="shared" si="1"/>
        <v/>
      </c>
      <c r="M27" s="16" t="str">
        <f t="shared" si="2"/>
        <v/>
      </c>
      <c r="N27" s="12"/>
      <c r="O27" s="53"/>
    </row>
    <row r="28" spans="1:15">
      <c r="A28" s="15" t="str">
        <f t="shared" si="0"/>
        <v/>
      </c>
      <c r="B28" s="12"/>
      <c r="C28" s="53"/>
      <c r="D28" s="9"/>
      <c r="E28" s="9"/>
      <c r="F28" s="9"/>
      <c r="G28" s="13"/>
      <c r="H28" s="13"/>
      <c r="I28" s="13"/>
      <c r="J28" s="13"/>
      <c r="K28" s="13"/>
      <c r="L28" s="16" t="str">
        <f t="shared" si="1"/>
        <v/>
      </c>
      <c r="M28" s="16" t="str">
        <f t="shared" si="2"/>
        <v/>
      </c>
      <c r="N28" s="12"/>
      <c r="O28" s="53"/>
    </row>
    <row r="29" spans="1:15">
      <c r="A29" s="15" t="str">
        <f t="shared" si="0"/>
        <v/>
      </c>
      <c r="B29" s="12"/>
      <c r="C29" s="53"/>
      <c r="D29" s="9"/>
      <c r="E29" s="9"/>
      <c r="F29" s="9"/>
      <c r="G29" s="13"/>
      <c r="H29" s="13"/>
      <c r="I29" s="13"/>
      <c r="J29" s="13"/>
      <c r="K29" s="13"/>
      <c r="L29" s="16" t="str">
        <f t="shared" si="1"/>
        <v/>
      </c>
      <c r="M29" s="16" t="str">
        <f t="shared" si="2"/>
        <v/>
      </c>
      <c r="N29" s="12"/>
      <c r="O29" s="53"/>
    </row>
    <row r="30" spans="1:15">
      <c r="A30" s="15" t="str">
        <f t="shared" si="0"/>
        <v/>
      </c>
      <c r="B30" s="12"/>
      <c r="C30" s="53"/>
      <c r="D30" s="9"/>
      <c r="E30" s="9"/>
      <c r="F30" s="9"/>
      <c r="G30" s="13"/>
      <c r="H30" s="13"/>
      <c r="I30" s="13"/>
      <c r="J30" s="13"/>
      <c r="K30" s="13"/>
      <c r="L30" s="16" t="str">
        <f t="shared" si="1"/>
        <v/>
      </c>
      <c r="M30" s="16" t="str">
        <f t="shared" si="2"/>
        <v/>
      </c>
      <c r="N30" s="12"/>
      <c r="O30" s="53"/>
    </row>
    <row r="31" spans="1:15">
      <c r="A31" s="15" t="str">
        <f t="shared" si="0"/>
        <v/>
      </c>
      <c r="B31" s="12"/>
      <c r="C31" s="53"/>
      <c r="D31" s="9"/>
      <c r="E31" s="9"/>
      <c r="F31" s="9"/>
      <c r="G31" s="13"/>
      <c r="H31" s="13"/>
      <c r="I31" s="13"/>
      <c r="J31" s="13"/>
      <c r="K31" s="13"/>
      <c r="L31" s="16" t="str">
        <f t="shared" si="1"/>
        <v/>
      </c>
      <c r="M31" s="16" t="str">
        <f t="shared" si="2"/>
        <v/>
      </c>
      <c r="N31" s="12"/>
      <c r="O31" s="53"/>
    </row>
    <row r="32" spans="1:15">
      <c r="A32" s="15" t="str">
        <f t="shared" si="0"/>
        <v/>
      </c>
      <c r="B32" s="12"/>
      <c r="C32" s="53"/>
      <c r="D32" s="9"/>
      <c r="E32" s="9"/>
      <c r="F32" s="9"/>
      <c r="G32" s="13"/>
      <c r="H32" s="13"/>
      <c r="I32" s="13"/>
      <c r="J32" s="13"/>
      <c r="K32" s="13"/>
      <c r="L32" s="16" t="str">
        <f t="shared" si="1"/>
        <v/>
      </c>
      <c r="M32" s="16" t="str">
        <f t="shared" si="2"/>
        <v/>
      </c>
      <c r="N32" s="12"/>
      <c r="O32" s="53"/>
    </row>
    <row r="33" spans="1:15">
      <c r="A33" s="15" t="str">
        <f t="shared" si="0"/>
        <v/>
      </c>
      <c r="B33" s="12"/>
      <c r="C33" s="53"/>
      <c r="D33" s="9"/>
      <c r="E33" s="9"/>
      <c r="F33" s="9"/>
      <c r="G33" s="13"/>
      <c r="H33" s="13"/>
      <c r="I33" s="13"/>
      <c r="J33" s="13"/>
      <c r="K33" s="13"/>
      <c r="L33" s="16" t="str">
        <f t="shared" si="1"/>
        <v/>
      </c>
      <c r="M33" s="16" t="str">
        <f t="shared" si="2"/>
        <v/>
      </c>
      <c r="N33" s="12"/>
      <c r="O33" s="53"/>
    </row>
    <row r="34" spans="1:15">
      <c r="A34" s="15" t="str">
        <f t="shared" si="0"/>
        <v/>
      </c>
      <c r="B34" s="12"/>
      <c r="C34" s="53"/>
      <c r="D34" s="9"/>
      <c r="E34" s="9"/>
      <c r="F34" s="9"/>
      <c r="G34" s="13"/>
      <c r="H34" s="13"/>
      <c r="I34" s="13"/>
      <c r="J34" s="13"/>
      <c r="K34" s="13"/>
      <c r="L34" s="16" t="str">
        <f t="shared" si="1"/>
        <v/>
      </c>
      <c r="M34" s="16" t="str">
        <f t="shared" si="2"/>
        <v/>
      </c>
      <c r="N34" s="12"/>
      <c r="O34" s="53"/>
    </row>
    <row r="35" spans="1:15">
      <c r="A35" s="15" t="str">
        <f t="shared" si="0"/>
        <v/>
      </c>
      <c r="B35" s="12"/>
      <c r="C35" s="53"/>
      <c r="D35" s="9"/>
      <c r="E35" s="9"/>
      <c r="F35" s="9"/>
      <c r="G35" s="13"/>
      <c r="H35" s="13"/>
      <c r="I35" s="13"/>
      <c r="J35" s="13"/>
      <c r="K35" s="13"/>
      <c r="L35" s="16" t="str">
        <f t="shared" si="1"/>
        <v/>
      </c>
      <c r="M35" s="16" t="str">
        <f t="shared" si="2"/>
        <v/>
      </c>
      <c r="N35" s="12"/>
      <c r="O35" s="53"/>
    </row>
    <row r="36" spans="1:15">
      <c r="A36" s="15" t="str">
        <f t="shared" si="0"/>
        <v/>
      </c>
      <c r="B36" s="12"/>
      <c r="C36" s="53"/>
      <c r="D36" s="9"/>
      <c r="E36" s="9"/>
      <c r="F36" s="9"/>
      <c r="G36" s="13"/>
      <c r="H36" s="13"/>
      <c r="I36" s="13"/>
      <c r="J36" s="13"/>
      <c r="K36" s="13"/>
      <c r="L36" s="16" t="str">
        <f t="shared" si="1"/>
        <v/>
      </c>
      <c r="M36" s="16" t="str">
        <f t="shared" si="2"/>
        <v/>
      </c>
      <c r="N36" s="12"/>
      <c r="O36" s="53"/>
    </row>
    <row r="37" spans="1:15">
      <c r="A37" s="15" t="str">
        <f t="shared" si="0"/>
        <v/>
      </c>
      <c r="B37" s="12"/>
      <c r="C37" s="53"/>
      <c r="D37" s="9"/>
      <c r="E37" s="9"/>
      <c r="F37" s="9"/>
      <c r="G37" s="13"/>
      <c r="H37" s="13"/>
      <c r="I37" s="13"/>
      <c r="J37" s="13"/>
      <c r="K37" s="13"/>
      <c r="L37" s="16" t="str">
        <f t="shared" si="1"/>
        <v/>
      </c>
      <c r="M37" s="16" t="str">
        <f t="shared" si="2"/>
        <v/>
      </c>
      <c r="N37" s="12"/>
      <c r="O37" s="53"/>
    </row>
    <row r="38" spans="1:15">
      <c r="A38" s="15" t="str">
        <f t="shared" si="0"/>
        <v/>
      </c>
      <c r="B38" s="12"/>
      <c r="C38" s="53"/>
      <c r="D38" s="9"/>
      <c r="E38" s="9"/>
      <c r="F38" s="9"/>
      <c r="G38" s="13"/>
      <c r="H38" s="13"/>
      <c r="I38" s="13"/>
      <c r="J38" s="13"/>
      <c r="K38" s="13"/>
      <c r="L38" s="16" t="str">
        <f t="shared" si="1"/>
        <v/>
      </c>
      <c r="M38" s="16" t="str">
        <f t="shared" si="2"/>
        <v/>
      </c>
      <c r="N38" s="12"/>
      <c r="O38" s="53"/>
    </row>
    <row r="39" spans="1:15">
      <c r="A39" s="15" t="str">
        <f t="shared" si="0"/>
        <v/>
      </c>
      <c r="B39" s="12"/>
      <c r="C39" s="53"/>
      <c r="D39" s="9"/>
      <c r="E39" s="9"/>
      <c r="F39" s="9"/>
      <c r="G39" s="13"/>
      <c r="H39" s="13"/>
      <c r="I39" s="13"/>
      <c r="J39" s="13"/>
      <c r="K39" s="13"/>
      <c r="L39" s="16" t="str">
        <f t="shared" si="1"/>
        <v/>
      </c>
      <c r="M39" s="16" t="str">
        <f t="shared" si="2"/>
        <v/>
      </c>
      <c r="N39" s="12"/>
      <c r="O39" s="53"/>
    </row>
    <row r="40" spans="1:15">
      <c r="A40" s="15" t="str">
        <f t="shared" si="0"/>
        <v/>
      </c>
      <c r="B40" s="12"/>
      <c r="C40" s="53"/>
      <c r="D40" s="9"/>
      <c r="E40" s="9"/>
      <c r="F40" s="9"/>
      <c r="G40" s="13"/>
      <c r="H40" s="13"/>
      <c r="I40" s="13"/>
      <c r="J40" s="13"/>
      <c r="K40" s="13"/>
      <c r="L40" s="16" t="str">
        <f t="shared" si="1"/>
        <v/>
      </c>
      <c r="M40" s="16" t="str">
        <f t="shared" si="2"/>
        <v/>
      </c>
      <c r="N40" s="12"/>
      <c r="O40" s="53"/>
    </row>
    <row r="41" spans="1:15">
      <c r="A41" s="15" t="str">
        <f t="shared" si="0"/>
        <v/>
      </c>
      <c r="B41" s="12"/>
      <c r="C41" s="53"/>
      <c r="D41" s="9"/>
      <c r="E41" s="9"/>
      <c r="F41" s="9"/>
      <c r="G41" s="13"/>
      <c r="H41" s="13"/>
      <c r="I41" s="13"/>
      <c r="J41" s="13"/>
      <c r="K41" s="13"/>
      <c r="L41" s="16" t="str">
        <f t="shared" si="1"/>
        <v/>
      </c>
      <c r="M41" s="16" t="str">
        <f t="shared" si="2"/>
        <v/>
      </c>
      <c r="N41" s="12"/>
      <c r="O41" s="53"/>
    </row>
    <row r="42" spans="1:15">
      <c r="A42" s="15" t="str">
        <f t="shared" si="0"/>
        <v/>
      </c>
      <c r="B42" s="12"/>
      <c r="C42" s="53"/>
      <c r="D42" s="9"/>
      <c r="E42" s="9"/>
      <c r="F42" s="9"/>
      <c r="G42" s="13"/>
      <c r="H42" s="13"/>
      <c r="I42" s="13"/>
      <c r="J42" s="13"/>
      <c r="K42" s="13"/>
      <c r="L42" s="16" t="str">
        <f t="shared" si="1"/>
        <v/>
      </c>
      <c r="M42" s="16" t="str">
        <f t="shared" si="2"/>
        <v/>
      </c>
      <c r="N42" s="12"/>
      <c r="O42" s="53"/>
    </row>
    <row r="43" spans="1:15">
      <c r="A43" s="15" t="str">
        <f t="shared" si="0"/>
        <v/>
      </c>
      <c r="B43" s="12"/>
      <c r="C43" s="53"/>
      <c r="D43" s="9"/>
      <c r="E43" s="9"/>
      <c r="F43" s="9"/>
      <c r="G43" s="13"/>
      <c r="H43" s="13"/>
      <c r="I43" s="13"/>
      <c r="J43" s="13"/>
      <c r="K43" s="13"/>
      <c r="L43" s="16" t="str">
        <f t="shared" si="1"/>
        <v/>
      </c>
      <c r="M43" s="16" t="str">
        <f t="shared" si="2"/>
        <v/>
      </c>
      <c r="N43" s="12"/>
      <c r="O43" s="53"/>
    </row>
    <row r="44" spans="1:15">
      <c r="A44" s="15" t="str">
        <f t="shared" si="0"/>
        <v/>
      </c>
      <c r="B44" s="12"/>
      <c r="C44" s="53"/>
      <c r="D44" s="9"/>
      <c r="E44" s="9"/>
      <c r="F44" s="9"/>
      <c r="G44" s="13"/>
      <c r="H44" s="13"/>
      <c r="I44" s="13"/>
      <c r="J44" s="13"/>
      <c r="K44" s="13"/>
      <c r="L44" s="16" t="str">
        <f t="shared" si="1"/>
        <v/>
      </c>
      <c r="M44" s="16" t="str">
        <f t="shared" si="2"/>
        <v/>
      </c>
      <c r="N44" s="12"/>
      <c r="O44" s="53"/>
    </row>
    <row r="45" spans="1:15">
      <c r="A45" s="15" t="str">
        <f t="shared" si="0"/>
        <v/>
      </c>
      <c r="B45" s="12"/>
      <c r="C45" s="53"/>
      <c r="D45" s="9"/>
      <c r="E45" s="9"/>
      <c r="F45" s="9"/>
      <c r="G45" s="13"/>
      <c r="H45" s="13"/>
      <c r="I45" s="13"/>
      <c r="J45" s="13"/>
      <c r="K45" s="13"/>
      <c r="L45" s="16" t="str">
        <f t="shared" si="1"/>
        <v/>
      </c>
      <c r="M45" s="16" t="str">
        <f t="shared" si="2"/>
        <v/>
      </c>
      <c r="N45" s="12"/>
      <c r="O45" s="53"/>
    </row>
    <row r="46" spans="1:15">
      <c r="A46" s="15" t="str">
        <f t="shared" si="0"/>
        <v/>
      </c>
      <c r="B46" s="12"/>
      <c r="C46" s="53"/>
      <c r="D46" s="9"/>
      <c r="E46" s="9"/>
      <c r="F46" s="9"/>
      <c r="G46" s="13"/>
      <c r="H46" s="13"/>
      <c r="I46" s="13"/>
      <c r="J46" s="13"/>
      <c r="K46" s="13"/>
      <c r="L46" s="16" t="str">
        <f t="shared" si="1"/>
        <v/>
      </c>
      <c r="M46" s="16" t="str">
        <f t="shared" si="2"/>
        <v/>
      </c>
      <c r="N46" s="12"/>
      <c r="O46" s="53"/>
    </row>
    <row r="47" spans="1:15">
      <c r="A47" s="15" t="str">
        <f t="shared" si="0"/>
        <v/>
      </c>
      <c r="B47" s="12"/>
      <c r="C47" s="53"/>
      <c r="D47" s="9"/>
      <c r="E47" s="9"/>
      <c r="F47" s="9"/>
      <c r="G47" s="13"/>
      <c r="H47" s="13"/>
      <c r="I47" s="13"/>
      <c r="J47" s="13"/>
      <c r="K47" s="13"/>
      <c r="L47" s="16" t="str">
        <f t="shared" si="1"/>
        <v/>
      </c>
      <c r="M47" s="16" t="str">
        <f t="shared" si="2"/>
        <v/>
      </c>
      <c r="N47" s="12"/>
      <c r="O47" s="53"/>
    </row>
    <row r="48" spans="1:15">
      <c r="A48" s="15" t="str">
        <f t="shared" si="0"/>
        <v/>
      </c>
      <c r="B48" s="12"/>
      <c r="C48" s="53"/>
      <c r="D48" s="9"/>
      <c r="E48" s="9"/>
      <c r="F48" s="9"/>
      <c r="G48" s="13"/>
      <c r="H48" s="13"/>
      <c r="I48" s="13"/>
      <c r="J48" s="13"/>
      <c r="K48" s="13"/>
      <c r="L48" s="16" t="str">
        <f t="shared" si="1"/>
        <v/>
      </c>
      <c r="M48" s="16" t="str">
        <f t="shared" si="2"/>
        <v/>
      </c>
      <c r="N48" s="12"/>
      <c r="O48" s="53"/>
    </row>
    <row r="49" spans="1:15">
      <c r="A49" s="15" t="str">
        <f t="shared" si="0"/>
        <v/>
      </c>
      <c r="B49" s="12"/>
      <c r="C49" s="53"/>
      <c r="D49" s="9"/>
      <c r="E49" s="9"/>
      <c r="F49" s="9"/>
      <c r="G49" s="13"/>
      <c r="H49" s="13"/>
      <c r="I49" s="13"/>
      <c r="J49" s="13"/>
      <c r="K49" s="13"/>
      <c r="L49" s="16" t="str">
        <f t="shared" si="1"/>
        <v/>
      </c>
      <c r="M49" s="16" t="str">
        <f t="shared" si="2"/>
        <v/>
      </c>
      <c r="N49" s="12"/>
      <c r="O49" s="53"/>
    </row>
    <row r="50" spans="1:15">
      <c r="A50" s="15" t="str">
        <f t="shared" si="0"/>
        <v/>
      </c>
      <c r="B50" s="12"/>
      <c r="C50" s="53"/>
      <c r="D50" s="9"/>
      <c r="E50" s="9"/>
      <c r="F50" s="9"/>
      <c r="G50" s="13"/>
      <c r="H50" s="13"/>
      <c r="I50" s="13"/>
      <c r="J50" s="13"/>
      <c r="K50" s="13"/>
      <c r="L50" s="16" t="str">
        <f t="shared" si="1"/>
        <v/>
      </c>
      <c r="M50" s="16" t="str">
        <f t="shared" si="2"/>
        <v/>
      </c>
      <c r="N50" s="12"/>
      <c r="O50" s="53"/>
    </row>
    <row r="51" spans="1:15">
      <c r="A51" s="15" t="str">
        <f t="shared" si="0"/>
        <v/>
      </c>
      <c r="B51" s="12"/>
      <c r="C51" s="53"/>
      <c r="D51" s="9"/>
      <c r="E51" s="9"/>
      <c r="F51" s="9"/>
      <c r="G51" s="13"/>
      <c r="H51" s="13"/>
      <c r="I51" s="13"/>
      <c r="J51" s="13"/>
      <c r="K51" s="13"/>
      <c r="L51" s="16" t="str">
        <f t="shared" si="1"/>
        <v/>
      </c>
      <c r="M51" s="16" t="str">
        <f t="shared" si="2"/>
        <v/>
      </c>
      <c r="N51" s="12"/>
      <c r="O51" s="53"/>
    </row>
    <row r="52" spans="1:15">
      <c r="A52" s="15" t="str">
        <f t="shared" si="0"/>
        <v/>
      </c>
      <c r="B52" s="12"/>
      <c r="C52" s="53"/>
      <c r="D52" s="9"/>
      <c r="E52" s="9"/>
      <c r="F52" s="9"/>
      <c r="G52" s="13"/>
      <c r="H52" s="13"/>
      <c r="I52" s="13"/>
      <c r="J52" s="13"/>
      <c r="K52" s="13"/>
      <c r="L52" s="16" t="str">
        <f t="shared" si="1"/>
        <v/>
      </c>
      <c r="M52" s="16" t="str">
        <f t="shared" si="2"/>
        <v/>
      </c>
      <c r="N52" s="12"/>
      <c r="O52" s="53"/>
    </row>
    <row r="53" spans="1:15">
      <c r="A53" s="15" t="str">
        <f t="shared" si="0"/>
        <v/>
      </c>
      <c r="B53" s="12"/>
      <c r="C53" s="53"/>
      <c r="D53" s="9"/>
      <c r="E53" s="9"/>
      <c r="F53" s="9"/>
      <c r="G53" s="13"/>
      <c r="H53" s="13"/>
      <c r="I53" s="13"/>
      <c r="J53" s="13"/>
      <c r="K53" s="13"/>
      <c r="L53" s="16" t="str">
        <f t="shared" si="1"/>
        <v/>
      </c>
      <c r="M53" s="16" t="str">
        <f t="shared" si="2"/>
        <v/>
      </c>
      <c r="N53" s="12"/>
      <c r="O53" s="53"/>
    </row>
    <row r="54" spans="1:15">
      <c r="A54" s="15" t="str">
        <f t="shared" si="0"/>
        <v/>
      </c>
      <c r="B54" s="12"/>
      <c r="C54" s="53"/>
      <c r="D54" s="9"/>
      <c r="E54" s="9"/>
      <c r="F54" s="9"/>
      <c r="G54" s="13"/>
      <c r="H54" s="13"/>
      <c r="I54" s="13"/>
      <c r="J54" s="13"/>
      <c r="K54" s="13"/>
      <c r="L54" s="16" t="str">
        <f t="shared" si="1"/>
        <v/>
      </c>
      <c r="M54" s="16" t="str">
        <f t="shared" si="2"/>
        <v/>
      </c>
      <c r="N54" s="12"/>
      <c r="O54" s="53"/>
    </row>
    <row r="55" spans="1:15">
      <c r="A55" s="15" t="str">
        <f t="shared" si="0"/>
        <v/>
      </c>
      <c r="B55" s="12"/>
      <c r="C55" s="53"/>
      <c r="D55" s="9"/>
      <c r="E55" s="9"/>
      <c r="F55" s="9"/>
      <c r="G55" s="13"/>
      <c r="H55" s="13"/>
      <c r="I55" s="13"/>
      <c r="J55" s="13"/>
      <c r="K55" s="13"/>
      <c r="L55" s="16" t="str">
        <f t="shared" si="1"/>
        <v/>
      </c>
      <c r="M55" s="16" t="str">
        <f t="shared" si="2"/>
        <v/>
      </c>
      <c r="N55" s="12"/>
      <c r="O55" s="53"/>
    </row>
    <row r="56" spans="1:15">
      <c r="A56" s="15" t="str">
        <f t="shared" si="0"/>
        <v/>
      </c>
      <c r="B56" s="12"/>
      <c r="C56" s="53"/>
      <c r="D56" s="9"/>
      <c r="E56" s="9"/>
      <c r="F56" s="9"/>
      <c r="G56" s="13"/>
      <c r="H56" s="13"/>
      <c r="I56" s="13"/>
      <c r="J56" s="13"/>
      <c r="K56" s="13"/>
      <c r="L56" s="16" t="str">
        <f t="shared" si="1"/>
        <v/>
      </c>
      <c r="M56" s="16" t="str">
        <f t="shared" si="2"/>
        <v/>
      </c>
      <c r="N56" s="12"/>
      <c r="O56" s="53"/>
    </row>
    <row r="57" spans="1:15">
      <c r="A57" s="15" t="str">
        <f t="shared" si="0"/>
        <v/>
      </c>
      <c r="B57" s="12"/>
      <c r="C57" s="53"/>
      <c r="D57" s="9"/>
      <c r="E57" s="9"/>
      <c r="F57" s="9"/>
      <c r="G57" s="13"/>
      <c r="H57" s="13"/>
      <c r="I57" s="13"/>
      <c r="J57" s="13"/>
      <c r="K57" s="13"/>
      <c r="L57" s="16" t="str">
        <f t="shared" si="1"/>
        <v/>
      </c>
      <c r="M57" s="16" t="str">
        <f t="shared" si="2"/>
        <v/>
      </c>
      <c r="N57" s="12"/>
      <c r="O57" s="53"/>
    </row>
    <row r="58" spans="1:15">
      <c r="A58" s="15" t="str">
        <f t="shared" si="0"/>
        <v/>
      </c>
      <c r="B58" s="12"/>
      <c r="C58" s="53"/>
      <c r="D58" s="9"/>
      <c r="E58" s="9"/>
      <c r="F58" s="9"/>
      <c r="G58" s="13"/>
      <c r="H58" s="13"/>
      <c r="I58" s="13"/>
      <c r="J58" s="13"/>
      <c r="K58" s="13"/>
      <c r="L58" s="16" t="str">
        <f t="shared" si="1"/>
        <v/>
      </c>
      <c r="M58" s="16" t="str">
        <f t="shared" si="2"/>
        <v/>
      </c>
      <c r="N58" s="12"/>
      <c r="O58" s="53"/>
    </row>
    <row r="59" spans="1:15">
      <c r="A59" s="15" t="str">
        <f t="shared" si="0"/>
        <v/>
      </c>
      <c r="B59" s="12"/>
      <c r="C59" s="53"/>
      <c r="D59" s="9"/>
      <c r="E59" s="9"/>
      <c r="F59" s="9"/>
      <c r="G59" s="13"/>
      <c r="H59" s="13"/>
      <c r="I59" s="13"/>
      <c r="J59" s="13"/>
      <c r="K59" s="13"/>
      <c r="L59" s="16" t="str">
        <f t="shared" si="1"/>
        <v/>
      </c>
      <c r="M59" s="16" t="str">
        <f t="shared" si="2"/>
        <v/>
      </c>
      <c r="N59" s="12"/>
      <c r="O59" s="53"/>
    </row>
    <row r="60" spans="1:15">
      <c r="A60" s="15" t="str">
        <f t="shared" si="0"/>
        <v/>
      </c>
      <c r="B60" s="12"/>
      <c r="C60" s="53"/>
      <c r="D60" s="9"/>
      <c r="E60" s="9"/>
      <c r="F60" s="9"/>
      <c r="G60" s="13"/>
      <c r="H60" s="13"/>
      <c r="I60" s="13"/>
      <c r="J60" s="13"/>
      <c r="K60" s="13"/>
      <c r="L60" s="16" t="str">
        <f t="shared" si="1"/>
        <v/>
      </c>
      <c r="M60" s="16" t="str">
        <f t="shared" si="2"/>
        <v/>
      </c>
      <c r="N60" s="12"/>
      <c r="O60" s="53"/>
    </row>
    <row r="61" spans="1:15">
      <c r="A61" s="15" t="str">
        <f t="shared" si="0"/>
        <v/>
      </c>
      <c r="B61" s="12"/>
      <c r="C61" s="53"/>
      <c r="D61" s="9"/>
      <c r="E61" s="9"/>
      <c r="F61" s="9"/>
      <c r="G61" s="13"/>
      <c r="H61" s="13"/>
      <c r="I61" s="13"/>
      <c r="J61" s="13"/>
      <c r="K61" s="13"/>
      <c r="L61" s="16" t="str">
        <f t="shared" si="1"/>
        <v/>
      </c>
      <c r="M61" s="16" t="str">
        <f t="shared" si="2"/>
        <v/>
      </c>
      <c r="N61" s="12"/>
      <c r="O61" s="53"/>
    </row>
    <row r="62" spans="1:15">
      <c r="A62" s="15" t="str">
        <f t="shared" si="0"/>
        <v/>
      </c>
      <c r="B62" s="12"/>
      <c r="C62" s="53"/>
      <c r="D62" s="9"/>
      <c r="E62" s="9"/>
      <c r="F62" s="9"/>
      <c r="G62" s="13"/>
      <c r="H62" s="13"/>
      <c r="I62" s="13"/>
      <c r="J62" s="13"/>
      <c r="K62" s="13"/>
      <c r="L62" s="16" t="str">
        <f t="shared" si="1"/>
        <v/>
      </c>
      <c r="M62" s="16" t="str">
        <f t="shared" si="2"/>
        <v/>
      </c>
      <c r="N62" s="12"/>
      <c r="O62" s="53"/>
    </row>
    <row r="63" spans="1:15">
      <c r="A63" s="15" t="str">
        <f t="shared" si="0"/>
        <v/>
      </c>
      <c r="B63" s="12"/>
      <c r="C63" s="53"/>
      <c r="D63" s="9"/>
      <c r="E63" s="9"/>
      <c r="F63" s="9"/>
      <c r="G63" s="13"/>
      <c r="H63" s="13"/>
      <c r="I63" s="13"/>
      <c r="J63" s="13"/>
      <c r="K63" s="13"/>
      <c r="L63" s="16" t="str">
        <f t="shared" si="1"/>
        <v/>
      </c>
      <c r="M63" s="16" t="str">
        <f t="shared" si="2"/>
        <v/>
      </c>
      <c r="N63" s="12"/>
      <c r="O63" s="53"/>
    </row>
    <row r="64" spans="1:15">
      <c r="A64" s="15" t="str">
        <f t="shared" si="0"/>
        <v/>
      </c>
      <c r="B64" s="12"/>
      <c r="C64" s="53"/>
      <c r="D64" s="9"/>
      <c r="E64" s="9"/>
      <c r="F64" s="9"/>
      <c r="G64" s="13"/>
      <c r="H64" s="13"/>
      <c r="I64" s="13"/>
      <c r="J64" s="13"/>
      <c r="K64" s="13"/>
      <c r="L64" s="16" t="str">
        <f t="shared" si="1"/>
        <v/>
      </c>
      <c r="M64" s="16" t="str">
        <f t="shared" si="2"/>
        <v/>
      </c>
      <c r="N64" s="12"/>
      <c r="O64" s="53"/>
    </row>
    <row r="65" spans="1:15">
      <c r="A65" s="15" t="str">
        <f t="shared" si="0"/>
        <v/>
      </c>
      <c r="B65" s="12"/>
      <c r="C65" s="53"/>
      <c r="D65" s="9"/>
      <c r="E65" s="9"/>
      <c r="F65" s="9"/>
      <c r="G65" s="13"/>
      <c r="H65" s="13"/>
      <c r="I65" s="13"/>
      <c r="J65" s="13"/>
      <c r="K65" s="13"/>
      <c r="L65" s="16" t="str">
        <f t="shared" si="1"/>
        <v/>
      </c>
      <c r="M65" s="16" t="str">
        <f t="shared" si="2"/>
        <v/>
      </c>
      <c r="N65" s="12"/>
      <c r="O65" s="53"/>
    </row>
    <row r="66" spans="1:15">
      <c r="A66" s="15" t="str">
        <f t="shared" si="0"/>
        <v/>
      </c>
      <c r="B66" s="12"/>
      <c r="C66" s="53"/>
      <c r="D66" s="9"/>
      <c r="E66" s="9"/>
      <c r="F66" s="9"/>
      <c r="G66" s="13"/>
      <c r="H66" s="13"/>
      <c r="I66" s="13"/>
      <c r="J66" s="13"/>
      <c r="K66" s="13"/>
      <c r="L66" s="16" t="str">
        <f t="shared" si="1"/>
        <v/>
      </c>
      <c r="M66" s="16" t="str">
        <f t="shared" si="2"/>
        <v/>
      </c>
      <c r="N66" s="12"/>
      <c r="O66" s="53"/>
    </row>
    <row r="67" spans="1:15">
      <c r="A67" s="15" t="str">
        <f t="shared" si="0"/>
        <v/>
      </c>
      <c r="B67" s="12"/>
      <c r="C67" s="53"/>
      <c r="D67" s="9"/>
      <c r="E67" s="9"/>
      <c r="F67" s="9"/>
      <c r="G67" s="13"/>
      <c r="H67" s="13"/>
      <c r="I67" s="13"/>
      <c r="J67" s="13"/>
      <c r="K67" s="13"/>
      <c r="L67" s="16" t="str">
        <f t="shared" si="1"/>
        <v/>
      </c>
      <c r="M67" s="16" t="str">
        <f t="shared" si="2"/>
        <v/>
      </c>
      <c r="N67" s="12"/>
      <c r="O67" s="53"/>
    </row>
    <row r="68" spans="1:15">
      <c r="A68" s="15" t="str">
        <f t="shared" si="0"/>
        <v/>
      </c>
      <c r="B68" s="12"/>
      <c r="C68" s="53"/>
      <c r="D68" s="9"/>
      <c r="E68" s="9"/>
      <c r="F68" s="9"/>
      <c r="G68" s="13"/>
      <c r="H68" s="13"/>
      <c r="I68" s="13"/>
      <c r="J68" s="13"/>
      <c r="K68" s="13"/>
      <c r="L68" s="16" t="str">
        <f t="shared" si="1"/>
        <v/>
      </c>
      <c r="M68" s="16" t="str">
        <f t="shared" si="2"/>
        <v/>
      </c>
      <c r="N68" s="12"/>
      <c r="O68" s="53"/>
    </row>
    <row r="69" spans="1:15">
      <c r="A69" s="15" t="str">
        <f t="shared" si="0"/>
        <v/>
      </c>
      <c r="B69" s="12"/>
      <c r="C69" s="53"/>
      <c r="D69" s="9"/>
      <c r="E69" s="9"/>
      <c r="F69" s="9"/>
      <c r="G69" s="13"/>
      <c r="H69" s="13"/>
      <c r="I69" s="13"/>
      <c r="J69" s="13"/>
      <c r="K69" s="13"/>
      <c r="L69" s="16" t="str">
        <f t="shared" si="1"/>
        <v/>
      </c>
      <c r="M69" s="16" t="str">
        <f t="shared" si="2"/>
        <v/>
      </c>
      <c r="N69" s="12"/>
      <c r="O69" s="53"/>
    </row>
    <row r="70" spans="1:15">
      <c r="A70" s="15" t="str">
        <f t="shared" si="0"/>
        <v/>
      </c>
      <c r="B70" s="12"/>
      <c r="C70" s="53"/>
      <c r="D70" s="9"/>
      <c r="E70" s="9"/>
      <c r="F70" s="9"/>
      <c r="G70" s="13"/>
      <c r="H70" s="13"/>
      <c r="I70" s="13"/>
      <c r="J70" s="13"/>
      <c r="K70" s="13"/>
      <c r="L70" s="16" t="str">
        <f t="shared" si="1"/>
        <v/>
      </c>
      <c r="M70" s="16" t="str">
        <f t="shared" si="2"/>
        <v/>
      </c>
      <c r="N70" s="12"/>
      <c r="O70" s="53"/>
    </row>
    <row r="71" spans="1:15">
      <c r="A71" s="15" t="str">
        <f t="shared" ref="A71:A134" si="3">IF(B71="","",TEXT(ROW()-6,"0000"))</f>
        <v/>
      </c>
      <c r="B71" s="12"/>
      <c r="C71" s="53"/>
      <c r="D71" s="9"/>
      <c r="E71" s="9"/>
      <c r="F71" s="9"/>
      <c r="G71" s="13"/>
      <c r="H71" s="13"/>
      <c r="I71" s="13"/>
      <c r="J71" s="13"/>
      <c r="K71" s="13"/>
      <c r="L71" s="16" t="str">
        <f t="shared" ref="L71:L134" si="4">IF(G71="","",MAX(G71-I71,0))</f>
        <v/>
      </c>
      <c r="M71" s="16" t="str">
        <f t="shared" ref="M71:M134" si="5">IF(G71="","",MAX(I71-G71,0))</f>
        <v/>
      </c>
      <c r="N71" s="12"/>
      <c r="O71" s="53"/>
    </row>
    <row r="72" spans="1:15">
      <c r="A72" s="15" t="str">
        <f t="shared" si="3"/>
        <v/>
      </c>
      <c r="B72" s="12"/>
      <c r="C72" s="53"/>
      <c r="D72" s="9"/>
      <c r="E72" s="9"/>
      <c r="F72" s="9"/>
      <c r="G72" s="13"/>
      <c r="H72" s="13"/>
      <c r="I72" s="13"/>
      <c r="J72" s="13"/>
      <c r="K72" s="13"/>
      <c r="L72" s="16" t="str">
        <f t="shared" si="4"/>
        <v/>
      </c>
      <c r="M72" s="16" t="str">
        <f t="shared" si="5"/>
        <v/>
      </c>
      <c r="N72" s="12"/>
      <c r="O72" s="53"/>
    </row>
    <row r="73" spans="1:15">
      <c r="A73" s="15" t="str">
        <f t="shared" si="3"/>
        <v/>
      </c>
      <c r="B73" s="12"/>
      <c r="C73" s="53"/>
      <c r="D73" s="9"/>
      <c r="E73" s="9"/>
      <c r="F73" s="9"/>
      <c r="G73" s="13"/>
      <c r="H73" s="13"/>
      <c r="I73" s="13"/>
      <c r="J73" s="13"/>
      <c r="K73" s="13"/>
      <c r="L73" s="16" t="str">
        <f t="shared" si="4"/>
        <v/>
      </c>
      <c r="M73" s="16" t="str">
        <f t="shared" si="5"/>
        <v/>
      </c>
      <c r="N73" s="12"/>
      <c r="O73" s="53"/>
    </row>
    <row r="74" spans="1:15">
      <c r="A74" s="15" t="str">
        <f t="shared" si="3"/>
        <v/>
      </c>
      <c r="B74" s="12"/>
      <c r="C74" s="53"/>
      <c r="D74" s="9"/>
      <c r="E74" s="9"/>
      <c r="F74" s="9"/>
      <c r="G74" s="13"/>
      <c r="H74" s="13"/>
      <c r="I74" s="13"/>
      <c r="J74" s="13"/>
      <c r="K74" s="13"/>
      <c r="L74" s="16" t="str">
        <f t="shared" si="4"/>
        <v/>
      </c>
      <c r="M74" s="16" t="str">
        <f t="shared" si="5"/>
        <v/>
      </c>
      <c r="N74" s="12"/>
      <c r="O74" s="53"/>
    </row>
    <row r="75" spans="1:15">
      <c r="A75" s="15" t="str">
        <f t="shared" si="3"/>
        <v/>
      </c>
      <c r="B75" s="12"/>
      <c r="C75" s="53"/>
      <c r="D75" s="9"/>
      <c r="E75" s="9"/>
      <c r="F75" s="9"/>
      <c r="G75" s="13"/>
      <c r="H75" s="13"/>
      <c r="I75" s="13"/>
      <c r="J75" s="13"/>
      <c r="K75" s="13"/>
      <c r="L75" s="16" t="str">
        <f t="shared" si="4"/>
        <v/>
      </c>
      <c r="M75" s="16" t="str">
        <f t="shared" si="5"/>
        <v/>
      </c>
      <c r="N75" s="12"/>
      <c r="O75" s="53"/>
    </row>
    <row r="76" spans="1:15">
      <c r="A76" s="15" t="str">
        <f t="shared" si="3"/>
        <v/>
      </c>
      <c r="B76" s="12"/>
      <c r="C76" s="53"/>
      <c r="D76" s="9"/>
      <c r="E76" s="9"/>
      <c r="F76" s="9"/>
      <c r="G76" s="13"/>
      <c r="H76" s="13"/>
      <c r="I76" s="13"/>
      <c r="J76" s="13"/>
      <c r="K76" s="13"/>
      <c r="L76" s="16" t="str">
        <f t="shared" si="4"/>
        <v/>
      </c>
      <c r="M76" s="16" t="str">
        <f t="shared" si="5"/>
        <v/>
      </c>
      <c r="N76" s="12"/>
      <c r="O76" s="53"/>
    </row>
    <row r="77" spans="1:15">
      <c r="A77" s="15" t="str">
        <f t="shared" si="3"/>
        <v/>
      </c>
      <c r="B77" s="12"/>
      <c r="C77" s="53"/>
      <c r="D77" s="9"/>
      <c r="E77" s="9"/>
      <c r="F77" s="9"/>
      <c r="G77" s="13"/>
      <c r="H77" s="13"/>
      <c r="I77" s="13"/>
      <c r="J77" s="13"/>
      <c r="K77" s="13"/>
      <c r="L77" s="16" t="str">
        <f t="shared" si="4"/>
        <v/>
      </c>
      <c r="M77" s="16" t="str">
        <f t="shared" si="5"/>
        <v/>
      </c>
      <c r="N77" s="12"/>
      <c r="O77" s="53"/>
    </row>
    <row r="78" spans="1:15">
      <c r="A78" s="15" t="str">
        <f t="shared" si="3"/>
        <v/>
      </c>
      <c r="B78" s="12"/>
      <c r="C78" s="53"/>
      <c r="D78" s="9"/>
      <c r="E78" s="9"/>
      <c r="F78" s="9"/>
      <c r="G78" s="13"/>
      <c r="H78" s="13"/>
      <c r="I78" s="13"/>
      <c r="J78" s="13"/>
      <c r="K78" s="13"/>
      <c r="L78" s="16" t="str">
        <f t="shared" si="4"/>
        <v/>
      </c>
      <c r="M78" s="16" t="str">
        <f t="shared" si="5"/>
        <v/>
      </c>
      <c r="N78" s="12"/>
      <c r="O78" s="53"/>
    </row>
    <row r="79" spans="1:15">
      <c r="A79" s="15" t="str">
        <f t="shared" si="3"/>
        <v/>
      </c>
      <c r="B79" s="12"/>
      <c r="C79" s="53"/>
      <c r="D79" s="9"/>
      <c r="E79" s="9"/>
      <c r="F79" s="9"/>
      <c r="G79" s="13"/>
      <c r="H79" s="13"/>
      <c r="I79" s="13"/>
      <c r="J79" s="13"/>
      <c r="K79" s="13"/>
      <c r="L79" s="16" t="str">
        <f t="shared" si="4"/>
        <v/>
      </c>
      <c r="M79" s="16" t="str">
        <f t="shared" si="5"/>
        <v/>
      </c>
      <c r="N79" s="12"/>
      <c r="O79" s="53"/>
    </row>
    <row r="80" spans="1:15">
      <c r="A80" s="15" t="str">
        <f t="shared" si="3"/>
        <v/>
      </c>
      <c r="B80" s="12"/>
      <c r="C80" s="53"/>
      <c r="D80" s="9"/>
      <c r="E80" s="9"/>
      <c r="F80" s="9"/>
      <c r="G80" s="13"/>
      <c r="H80" s="13"/>
      <c r="I80" s="13"/>
      <c r="J80" s="13"/>
      <c r="K80" s="13"/>
      <c r="L80" s="16" t="str">
        <f t="shared" si="4"/>
        <v/>
      </c>
      <c r="M80" s="16" t="str">
        <f t="shared" si="5"/>
        <v/>
      </c>
      <c r="N80" s="12"/>
      <c r="O80" s="53"/>
    </row>
    <row r="81" spans="1:15">
      <c r="A81" s="15" t="str">
        <f t="shared" si="3"/>
        <v/>
      </c>
      <c r="B81" s="12"/>
      <c r="C81" s="53"/>
      <c r="D81" s="9"/>
      <c r="E81" s="9"/>
      <c r="F81" s="9"/>
      <c r="G81" s="13"/>
      <c r="H81" s="13"/>
      <c r="I81" s="13"/>
      <c r="J81" s="13"/>
      <c r="K81" s="13"/>
      <c r="L81" s="16" t="str">
        <f t="shared" si="4"/>
        <v/>
      </c>
      <c r="M81" s="16" t="str">
        <f t="shared" si="5"/>
        <v/>
      </c>
      <c r="N81" s="12"/>
      <c r="O81" s="53"/>
    </row>
    <row r="82" spans="1:15">
      <c r="A82" s="15" t="str">
        <f t="shared" si="3"/>
        <v/>
      </c>
      <c r="B82" s="12"/>
      <c r="C82" s="53"/>
      <c r="D82" s="9"/>
      <c r="E82" s="9"/>
      <c r="F82" s="9"/>
      <c r="G82" s="13"/>
      <c r="H82" s="13"/>
      <c r="I82" s="13"/>
      <c r="J82" s="13"/>
      <c r="K82" s="13"/>
      <c r="L82" s="16" t="str">
        <f t="shared" si="4"/>
        <v/>
      </c>
      <c r="M82" s="16" t="str">
        <f t="shared" si="5"/>
        <v/>
      </c>
      <c r="N82" s="12"/>
      <c r="O82" s="53"/>
    </row>
    <row r="83" spans="1:15">
      <c r="A83" s="15" t="str">
        <f t="shared" si="3"/>
        <v/>
      </c>
      <c r="B83" s="12"/>
      <c r="C83" s="53"/>
      <c r="D83" s="9"/>
      <c r="E83" s="9"/>
      <c r="F83" s="9"/>
      <c r="G83" s="13"/>
      <c r="H83" s="13"/>
      <c r="I83" s="13"/>
      <c r="J83" s="13"/>
      <c r="K83" s="13"/>
      <c r="L83" s="16" t="str">
        <f t="shared" si="4"/>
        <v/>
      </c>
      <c r="M83" s="16" t="str">
        <f t="shared" si="5"/>
        <v/>
      </c>
      <c r="N83" s="12"/>
      <c r="O83" s="53"/>
    </row>
    <row r="84" spans="1:15">
      <c r="A84" s="15" t="str">
        <f t="shared" si="3"/>
        <v/>
      </c>
      <c r="B84" s="12"/>
      <c r="C84" s="53"/>
      <c r="D84" s="9"/>
      <c r="E84" s="9"/>
      <c r="F84" s="9"/>
      <c r="G84" s="13"/>
      <c r="H84" s="13"/>
      <c r="I84" s="13"/>
      <c r="J84" s="13"/>
      <c r="K84" s="13"/>
      <c r="L84" s="16" t="str">
        <f t="shared" si="4"/>
        <v/>
      </c>
      <c r="M84" s="16" t="str">
        <f t="shared" si="5"/>
        <v/>
      </c>
      <c r="N84" s="12"/>
      <c r="O84" s="53"/>
    </row>
    <row r="85" spans="1:15">
      <c r="A85" s="15" t="str">
        <f t="shared" si="3"/>
        <v/>
      </c>
      <c r="B85" s="12"/>
      <c r="C85" s="53"/>
      <c r="D85" s="9"/>
      <c r="E85" s="9"/>
      <c r="F85" s="9"/>
      <c r="G85" s="13"/>
      <c r="H85" s="13"/>
      <c r="I85" s="13"/>
      <c r="J85" s="13"/>
      <c r="K85" s="13"/>
      <c r="L85" s="16" t="str">
        <f t="shared" si="4"/>
        <v/>
      </c>
      <c r="M85" s="16" t="str">
        <f t="shared" si="5"/>
        <v/>
      </c>
      <c r="N85" s="12"/>
      <c r="O85" s="53"/>
    </row>
    <row r="86" spans="1:15">
      <c r="A86" s="15" t="str">
        <f t="shared" si="3"/>
        <v/>
      </c>
      <c r="B86" s="12"/>
      <c r="C86" s="53"/>
      <c r="D86" s="9"/>
      <c r="E86" s="9"/>
      <c r="F86" s="9"/>
      <c r="G86" s="13"/>
      <c r="H86" s="13"/>
      <c r="I86" s="13"/>
      <c r="J86" s="13"/>
      <c r="K86" s="13"/>
      <c r="L86" s="16" t="str">
        <f t="shared" si="4"/>
        <v/>
      </c>
      <c r="M86" s="16" t="str">
        <f t="shared" si="5"/>
        <v/>
      </c>
      <c r="N86" s="12"/>
      <c r="O86" s="53"/>
    </row>
    <row r="87" spans="1:15">
      <c r="A87" s="15" t="str">
        <f t="shared" si="3"/>
        <v/>
      </c>
      <c r="B87" s="12"/>
      <c r="C87" s="53"/>
      <c r="D87" s="9"/>
      <c r="E87" s="9"/>
      <c r="F87" s="9"/>
      <c r="G87" s="13"/>
      <c r="H87" s="13"/>
      <c r="I87" s="13"/>
      <c r="J87" s="13"/>
      <c r="K87" s="13"/>
      <c r="L87" s="16" t="str">
        <f t="shared" si="4"/>
        <v/>
      </c>
      <c r="M87" s="16" t="str">
        <f t="shared" si="5"/>
        <v/>
      </c>
      <c r="N87" s="12"/>
      <c r="O87" s="53"/>
    </row>
    <row r="88" spans="1:15">
      <c r="A88" s="15" t="str">
        <f t="shared" si="3"/>
        <v/>
      </c>
      <c r="B88" s="12"/>
      <c r="C88" s="53"/>
      <c r="D88" s="9"/>
      <c r="E88" s="9"/>
      <c r="F88" s="9"/>
      <c r="G88" s="13"/>
      <c r="H88" s="13"/>
      <c r="I88" s="13"/>
      <c r="J88" s="13"/>
      <c r="K88" s="13"/>
      <c r="L88" s="16" t="str">
        <f t="shared" si="4"/>
        <v/>
      </c>
      <c r="M88" s="16" t="str">
        <f t="shared" si="5"/>
        <v/>
      </c>
      <c r="N88" s="12"/>
      <c r="O88" s="53"/>
    </row>
    <row r="89" spans="1:15">
      <c r="A89" s="15" t="str">
        <f t="shared" si="3"/>
        <v/>
      </c>
      <c r="B89" s="12"/>
      <c r="C89" s="53"/>
      <c r="D89" s="9"/>
      <c r="E89" s="9"/>
      <c r="F89" s="9"/>
      <c r="G89" s="13"/>
      <c r="H89" s="13"/>
      <c r="I89" s="13"/>
      <c r="J89" s="13"/>
      <c r="K89" s="13"/>
      <c r="L89" s="16" t="str">
        <f t="shared" si="4"/>
        <v/>
      </c>
      <c r="M89" s="16" t="str">
        <f t="shared" si="5"/>
        <v/>
      </c>
      <c r="N89" s="12"/>
      <c r="O89" s="53"/>
    </row>
    <row r="90" spans="1:15">
      <c r="A90" s="15" t="str">
        <f t="shared" si="3"/>
        <v/>
      </c>
      <c r="B90" s="12"/>
      <c r="C90" s="53"/>
      <c r="D90" s="9"/>
      <c r="E90" s="9"/>
      <c r="F90" s="9"/>
      <c r="G90" s="13"/>
      <c r="H90" s="13"/>
      <c r="I90" s="13"/>
      <c r="J90" s="13"/>
      <c r="K90" s="13"/>
      <c r="L90" s="16" t="str">
        <f t="shared" si="4"/>
        <v/>
      </c>
      <c r="M90" s="16" t="str">
        <f t="shared" si="5"/>
        <v/>
      </c>
      <c r="N90" s="12"/>
      <c r="O90" s="53"/>
    </row>
    <row r="91" spans="1:15">
      <c r="A91" s="15" t="str">
        <f t="shared" si="3"/>
        <v/>
      </c>
      <c r="B91" s="12"/>
      <c r="C91" s="53"/>
      <c r="D91" s="9"/>
      <c r="E91" s="9"/>
      <c r="F91" s="9"/>
      <c r="G91" s="13"/>
      <c r="H91" s="13"/>
      <c r="I91" s="13"/>
      <c r="J91" s="13"/>
      <c r="K91" s="13"/>
      <c r="L91" s="16" t="str">
        <f t="shared" si="4"/>
        <v/>
      </c>
      <c r="M91" s="16" t="str">
        <f t="shared" si="5"/>
        <v/>
      </c>
      <c r="N91" s="12"/>
      <c r="O91" s="53"/>
    </row>
    <row r="92" spans="1:15">
      <c r="A92" s="15" t="str">
        <f t="shared" si="3"/>
        <v/>
      </c>
      <c r="B92" s="12"/>
      <c r="C92" s="53"/>
      <c r="D92" s="9"/>
      <c r="E92" s="9"/>
      <c r="F92" s="9"/>
      <c r="G92" s="13"/>
      <c r="H92" s="13"/>
      <c r="I92" s="13"/>
      <c r="J92" s="13"/>
      <c r="K92" s="13"/>
      <c r="L92" s="16" t="str">
        <f t="shared" si="4"/>
        <v/>
      </c>
      <c r="M92" s="16" t="str">
        <f t="shared" si="5"/>
        <v/>
      </c>
      <c r="N92" s="12"/>
      <c r="O92" s="53"/>
    </row>
    <row r="93" spans="1:15">
      <c r="A93" s="15" t="str">
        <f t="shared" si="3"/>
        <v/>
      </c>
      <c r="B93" s="12"/>
      <c r="C93" s="53"/>
      <c r="D93" s="9"/>
      <c r="E93" s="9"/>
      <c r="F93" s="9"/>
      <c r="G93" s="13"/>
      <c r="H93" s="13"/>
      <c r="I93" s="13"/>
      <c r="J93" s="13"/>
      <c r="K93" s="13"/>
      <c r="L93" s="16" t="str">
        <f t="shared" si="4"/>
        <v/>
      </c>
      <c r="M93" s="16" t="str">
        <f t="shared" si="5"/>
        <v/>
      </c>
      <c r="N93" s="12"/>
      <c r="O93" s="53"/>
    </row>
    <row r="94" spans="1:15">
      <c r="A94" s="15" t="str">
        <f t="shared" si="3"/>
        <v/>
      </c>
      <c r="B94" s="12"/>
      <c r="C94" s="53"/>
      <c r="D94" s="9"/>
      <c r="E94" s="9"/>
      <c r="F94" s="9"/>
      <c r="G94" s="13"/>
      <c r="H94" s="13"/>
      <c r="I94" s="13"/>
      <c r="J94" s="13"/>
      <c r="K94" s="13"/>
      <c r="L94" s="16" t="str">
        <f t="shared" si="4"/>
        <v/>
      </c>
      <c r="M94" s="16" t="str">
        <f t="shared" si="5"/>
        <v/>
      </c>
      <c r="N94" s="12"/>
      <c r="O94" s="53"/>
    </row>
    <row r="95" spans="1:15">
      <c r="A95" s="15" t="str">
        <f t="shared" si="3"/>
        <v/>
      </c>
      <c r="B95" s="12"/>
      <c r="C95" s="53"/>
      <c r="D95" s="9"/>
      <c r="E95" s="9"/>
      <c r="F95" s="9"/>
      <c r="G95" s="13"/>
      <c r="H95" s="13"/>
      <c r="I95" s="13"/>
      <c r="J95" s="13"/>
      <c r="K95" s="13"/>
      <c r="L95" s="16" t="str">
        <f t="shared" si="4"/>
        <v/>
      </c>
      <c r="M95" s="16" t="str">
        <f t="shared" si="5"/>
        <v/>
      </c>
      <c r="N95" s="12"/>
      <c r="O95" s="53"/>
    </row>
    <row r="96" spans="1:15">
      <c r="A96" s="15" t="str">
        <f t="shared" si="3"/>
        <v/>
      </c>
      <c r="B96" s="12"/>
      <c r="C96" s="53"/>
      <c r="D96" s="9"/>
      <c r="E96" s="9"/>
      <c r="F96" s="9"/>
      <c r="G96" s="13"/>
      <c r="H96" s="13"/>
      <c r="I96" s="13"/>
      <c r="J96" s="13"/>
      <c r="K96" s="13"/>
      <c r="L96" s="16" t="str">
        <f t="shared" si="4"/>
        <v/>
      </c>
      <c r="M96" s="16" t="str">
        <f t="shared" si="5"/>
        <v/>
      </c>
      <c r="N96" s="12"/>
      <c r="O96" s="53"/>
    </row>
    <row r="97" spans="1:15">
      <c r="A97" s="15" t="str">
        <f t="shared" si="3"/>
        <v/>
      </c>
      <c r="B97" s="12"/>
      <c r="C97" s="53"/>
      <c r="D97" s="9"/>
      <c r="E97" s="9"/>
      <c r="F97" s="9"/>
      <c r="G97" s="13"/>
      <c r="H97" s="13"/>
      <c r="I97" s="13"/>
      <c r="J97" s="13"/>
      <c r="K97" s="13"/>
      <c r="L97" s="16" t="str">
        <f t="shared" si="4"/>
        <v/>
      </c>
      <c r="M97" s="16" t="str">
        <f t="shared" si="5"/>
        <v/>
      </c>
      <c r="N97" s="12"/>
      <c r="O97" s="53"/>
    </row>
    <row r="98" spans="1:15">
      <c r="A98" s="15" t="str">
        <f t="shared" si="3"/>
        <v/>
      </c>
      <c r="B98" s="12"/>
      <c r="C98" s="53"/>
      <c r="D98" s="9"/>
      <c r="E98" s="9"/>
      <c r="F98" s="9"/>
      <c r="G98" s="13"/>
      <c r="H98" s="13"/>
      <c r="I98" s="13"/>
      <c r="J98" s="13"/>
      <c r="K98" s="13"/>
      <c r="L98" s="16" t="str">
        <f t="shared" si="4"/>
        <v/>
      </c>
      <c r="M98" s="16" t="str">
        <f t="shared" si="5"/>
        <v/>
      </c>
      <c r="N98" s="12"/>
      <c r="O98" s="53"/>
    </row>
    <row r="99" spans="1:15">
      <c r="A99" s="15" t="str">
        <f t="shared" si="3"/>
        <v/>
      </c>
      <c r="B99" s="12"/>
      <c r="C99" s="53"/>
      <c r="D99" s="9"/>
      <c r="E99" s="9"/>
      <c r="F99" s="9"/>
      <c r="G99" s="13"/>
      <c r="H99" s="13"/>
      <c r="I99" s="13"/>
      <c r="J99" s="13"/>
      <c r="K99" s="13"/>
      <c r="L99" s="16" t="str">
        <f t="shared" si="4"/>
        <v/>
      </c>
      <c r="M99" s="16" t="str">
        <f t="shared" si="5"/>
        <v/>
      </c>
      <c r="N99" s="12"/>
      <c r="O99" s="53"/>
    </row>
    <row r="100" spans="1:15">
      <c r="A100" s="15" t="str">
        <f t="shared" si="3"/>
        <v/>
      </c>
      <c r="B100" s="12"/>
      <c r="C100" s="53"/>
      <c r="D100" s="9"/>
      <c r="E100" s="9"/>
      <c r="F100" s="9"/>
      <c r="G100" s="13"/>
      <c r="H100" s="13"/>
      <c r="I100" s="13"/>
      <c r="J100" s="13"/>
      <c r="K100" s="13"/>
      <c r="L100" s="16" t="str">
        <f t="shared" si="4"/>
        <v/>
      </c>
      <c r="M100" s="16" t="str">
        <f t="shared" si="5"/>
        <v/>
      </c>
      <c r="N100" s="12"/>
      <c r="O100" s="53"/>
    </row>
    <row r="101" spans="1:15">
      <c r="A101" s="15" t="str">
        <f t="shared" si="3"/>
        <v/>
      </c>
      <c r="B101" s="12"/>
      <c r="C101" s="53"/>
      <c r="D101" s="9"/>
      <c r="E101" s="9"/>
      <c r="F101" s="9"/>
      <c r="G101" s="13"/>
      <c r="H101" s="13"/>
      <c r="I101" s="13"/>
      <c r="J101" s="13"/>
      <c r="K101" s="13"/>
      <c r="L101" s="16" t="str">
        <f t="shared" si="4"/>
        <v/>
      </c>
      <c r="M101" s="16" t="str">
        <f t="shared" si="5"/>
        <v/>
      </c>
      <c r="N101" s="12"/>
      <c r="O101" s="53"/>
    </row>
    <row r="102" spans="1:15">
      <c r="A102" s="15" t="str">
        <f t="shared" si="3"/>
        <v/>
      </c>
      <c r="B102" s="12"/>
      <c r="C102" s="53"/>
      <c r="D102" s="9"/>
      <c r="E102" s="9"/>
      <c r="F102" s="9"/>
      <c r="G102" s="13"/>
      <c r="H102" s="13"/>
      <c r="I102" s="13"/>
      <c r="J102" s="13"/>
      <c r="K102" s="13"/>
      <c r="L102" s="16" t="str">
        <f t="shared" si="4"/>
        <v/>
      </c>
      <c r="M102" s="16" t="str">
        <f t="shared" si="5"/>
        <v/>
      </c>
      <c r="N102" s="12"/>
      <c r="O102" s="53"/>
    </row>
    <row r="103" spans="1:15">
      <c r="A103" s="15" t="str">
        <f t="shared" si="3"/>
        <v/>
      </c>
      <c r="B103" s="12"/>
      <c r="C103" s="53"/>
      <c r="D103" s="9"/>
      <c r="E103" s="9"/>
      <c r="F103" s="9"/>
      <c r="G103" s="13"/>
      <c r="H103" s="13"/>
      <c r="I103" s="13"/>
      <c r="J103" s="13"/>
      <c r="K103" s="13"/>
      <c r="L103" s="16" t="str">
        <f t="shared" si="4"/>
        <v/>
      </c>
      <c r="M103" s="16" t="str">
        <f t="shared" si="5"/>
        <v/>
      </c>
      <c r="N103" s="12"/>
      <c r="O103" s="53"/>
    </row>
    <row r="104" spans="1:15">
      <c r="A104" s="15" t="str">
        <f t="shared" si="3"/>
        <v/>
      </c>
      <c r="B104" s="12"/>
      <c r="C104" s="53"/>
      <c r="D104" s="9"/>
      <c r="E104" s="9"/>
      <c r="F104" s="9"/>
      <c r="G104" s="13"/>
      <c r="H104" s="13"/>
      <c r="I104" s="13"/>
      <c r="J104" s="13"/>
      <c r="K104" s="13"/>
      <c r="L104" s="16" t="str">
        <f t="shared" si="4"/>
        <v/>
      </c>
      <c r="M104" s="16" t="str">
        <f t="shared" si="5"/>
        <v/>
      </c>
      <c r="N104" s="12"/>
      <c r="O104" s="53"/>
    </row>
    <row r="105" spans="1:15">
      <c r="A105" s="15" t="str">
        <f t="shared" si="3"/>
        <v/>
      </c>
      <c r="B105" s="12"/>
      <c r="C105" s="53"/>
      <c r="D105" s="9"/>
      <c r="E105" s="9"/>
      <c r="F105" s="9"/>
      <c r="G105" s="13"/>
      <c r="H105" s="13"/>
      <c r="I105" s="13"/>
      <c r="J105" s="13"/>
      <c r="K105" s="13"/>
      <c r="L105" s="16" t="str">
        <f t="shared" si="4"/>
        <v/>
      </c>
      <c r="M105" s="16" t="str">
        <f t="shared" si="5"/>
        <v/>
      </c>
      <c r="N105" s="12"/>
      <c r="O105" s="53"/>
    </row>
    <row r="106" spans="1:15">
      <c r="A106" s="15" t="str">
        <f t="shared" si="3"/>
        <v/>
      </c>
      <c r="B106" s="12"/>
      <c r="C106" s="53"/>
      <c r="D106" s="9"/>
      <c r="E106" s="9"/>
      <c r="F106" s="9"/>
      <c r="G106" s="13"/>
      <c r="H106" s="13"/>
      <c r="I106" s="13"/>
      <c r="J106" s="13"/>
      <c r="K106" s="13"/>
      <c r="L106" s="16" t="str">
        <f t="shared" si="4"/>
        <v/>
      </c>
      <c r="M106" s="16" t="str">
        <f t="shared" si="5"/>
        <v/>
      </c>
      <c r="N106" s="12"/>
      <c r="O106" s="53"/>
    </row>
    <row r="107" spans="1:15">
      <c r="A107" s="15" t="str">
        <f t="shared" si="3"/>
        <v/>
      </c>
      <c r="B107" s="12"/>
      <c r="C107" s="53"/>
      <c r="D107" s="9"/>
      <c r="E107" s="9"/>
      <c r="F107" s="9"/>
      <c r="G107" s="13"/>
      <c r="H107" s="13"/>
      <c r="I107" s="13"/>
      <c r="J107" s="13"/>
      <c r="K107" s="13"/>
      <c r="L107" s="16" t="str">
        <f t="shared" si="4"/>
        <v/>
      </c>
      <c r="M107" s="16" t="str">
        <f t="shared" si="5"/>
        <v/>
      </c>
      <c r="N107" s="12"/>
      <c r="O107" s="53"/>
    </row>
    <row r="108" spans="1:15">
      <c r="A108" s="15" t="str">
        <f t="shared" si="3"/>
        <v/>
      </c>
      <c r="B108" s="12"/>
      <c r="C108" s="53"/>
      <c r="D108" s="9"/>
      <c r="E108" s="9"/>
      <c r="F108" s="9"/>
      <c r="G108" s="13"/>
      <c r="H108" s="13"/>
      <c r="I108" s="13"/>
      <c r="J108" s="13"/>
      <c r="K108" s="13"/>
      <c r="L108" s="16" t="str">
        <f t="shared" si="4"/>
        <v/>
      </c>
      <c r="M108" s="16" t="str">
        <f t="shared" si="5"/>
        <v/>
      </c>
      <c r="N108" s="12"/>
      <c r="O108" s="53"/>
    </row>
    <row r="109" spans="1:15">
      <c r="A109" s="15" t="str">
        <f t="shared" si="3"/>
        <v/>
      </c>
      <c r="B109" s="12"/>
      <c r="C109" s="53"/>
      <c r="D109" s="9"/>
      <c r="E109" s="9"/>
      <c r="F109" s="9"/>
      <c r="G109" s="13"/>
      <c r="H109" s="13"/>
      <c r="I109" s="13"/>
      <c r="J109" s="13"/>
      <c r="K109" s="13"/>
      <c r="L109" s="16" t="str">
        <f t="shared" si="4"/>
        <v/>
      </c>
      <c r="M109" s="16" t="str">
        <f t="shared" si="5"/>
        <v/>
      </c>
      <c r="N109" s="12"/>
      <c r="O109" s="53"/>
    </row>
    <row r="110" spans="1:15">
      <c r="A110" s="15" t="str">
        <f t="shared" si="3"/>
        <v/>
      </c>
      <c r="B110" s="12"/>
      <c r="C110" s="53"/>
      <c r="D110" s="9"/>
      <c r="E110" s="9"/>
      <c r="F110" s="9"/>
      <c r="G110" s="13"/>
      <c r="H110" s="13"/>
      <c r="I110" s="13"/>
      <c r="J110" s="13"/>
      <c r="K110" s="13"/>
      <c r="L110" s="16" t="str">
        <f t="shared" si="4"/>
        <v/>
      </c>
      <c r="M110" s="16" t="str">
        <f t="shared" si="5"/>
        <v/>
      </c>
      <c r="N110" s="12"/>
      <c r="O110" s="53"/>
    </row>
    <row r="111" spans="1:15">
      <c r="A111" s="15" t="str">
        <f t="shared" si="3"/>
        <v/>
      </c>
      <c r="B111" s="12"/>
      <c r="C111" s="53"/>
      <c r="D111" s="9"/>
      <c r="E111" s="9"/>
      <c r="F111" s="9"/>
      <c r="G111" s="13"/>
      <c r="H111" s="13"/>
      <c r="I111" s="13"/>
      <c r="J111" s="13"/>
      <c r="K111" s="13"/>
      <c r="L111" s="16" t="str">
        <f t="shared" si="4"/>
        <v/>
      </c>
      <c r="M111" s="16" t="str">
        <f t="shared" si="5"/>
        <v/>
      </c>
      <c r="N111" s="12"/>
      <c r="O111" s="53"/>
    </row>
    <row r="112" spans="1:15">
      <c r="A112" s="15" t="str">
        <f t="shared" si="3"/>
        <v/>
      </c>
      <c r="B112" s="12"/>
      <c r="C112" s="53"/>
      <c r="D112" s="9"/>
      <c r="E112" s="9"/>
      <c r="F112" s="9"/>
      <c r="G112" s="13"/>
      <c r="H112" s="13"/>
      <c r="I112" s="13"/>
      <c r="J112" s="13"/>
      <c r="K112" s="13"/>
      <c r="L112" s="16" t="str">
        <f t="shared" si="4"/>
        <v/>
      </c>
      <c r="M112" s="16" t="str">
        <f t="shared" si="5"/>
        <v/>
      </c>
      <c r="N112" s="12"/>
      <c r="O112" s="53"/>
    </row>
    <row r="113" spans="1:15">
      <c r="A113" s="15" t="str">
        <f t="shared" si="3"/>
        <v/>
      </c>
      <c r="B113" s="12"/>
      <c r="C113" s="53"/>
      <c r="D113" s="9"/>
      <c r="E113" s="9"/>
      <c r="F113" s="9"/>
      <c r="G113" s="13"/>
      <c r="H113" s="13"/>
      <c r="I113" s="13"/>
      <c r="J113" s="13"/>
      <c r="K113" s="13"/>
      <c r="L113" s="16" t="str">
        <f t="shared" si="4"/>
        <v/>
      </c>
      <c r="M113" s="16" t="str">
        <f t="shared" si="5"/>
        <v/>
      </c>
      <c r="N113" s="12"/>
      <c r="O113" s="53"/>
    </row>
    <row r="114" spans="1:15">
      <c r="A114" s="15" t="str">
        <f t="shared" si="3"/>
        <v/>
      </c>
      <c r="B114" s="12"/>
      <c r="C114" s="53"/>
      <c r="D114" s="9"/>
      <c r="E114" s="9"/>
      <c r="F114" s="9"/>
      <c r="G114" s="13"/>
      <c r="H114" s="13"/>
      <c r="I114" s="13"/>
      <c r="J114" s="13"/>
      <c r="K114" s="13"/>
      <c r="L114" s="16" t="str">
        <f t="shared" si="4"/>
        <v/>
      </c>
      <c r="M114" s="16" t="str">
        <f t="shared" si="5"/>
        <v/>
      </c>
      <c r="N114" s="12"/>
      <c r="O114" s="53"/>
    </row>
    <row r="115" spans="1:15">
      <c r="A115" s="15" t="str">
        <f t="shared" si="3"/>
        <v/>
      </c>
      <c r="B115" s="12"/>
      <c r="C115" s="53"/>
      <c r="D115" s="9"/>
      <c r="E115" s="9"/>
      <c r="F115" s="9"/>
      <c r="G115" s="13"/>
      <c r="H115" s="13"/>
      <c r="I115" s="13"/>
      <c r="J115" s="13"/>
      <c r="K115" s="13"/>
      <c r="L115" s="16" t="str">
        <f t="shared" si="4"/>
        <v/>
      </c>
      <c r="M115" s="16" t="str">
        <f t="shared" si="5"/>
        <v/>
      </c>
      <c r="N115" s="12"/>
      <c r="O115" s="53"/>
    </row>
    <row r="116" spans="1:15">
      <c r="A116" s="15" t="str">
        <f t="shared" si="3"/>
        <v/>
      </c>
      <c r="B116" s="12"/>
      <c r="C116" s="53"/>
      <c r="D116" s="9"/>
      <c r="E116" s="9"/>
      <c r="F116" s="9"/>
      <c r="G116" s="13"/>
      <c r="H116" s="13"/>
      <c r="I116" s="13"/>
      <c r="J116" s="13"/>
      <c r="K116" s="13"/>
      <c r="L116" s="16" t="str">
        <f t="shared" si="4"/>
        <v/>
      </c>
      <c r="M116" s="16" t="str">
        <f t="shared" si="5"/>
        <v/>
      </c>
      <c r="N116" s="12"/>
      <c r="O116" s="53"/>
    </row>
    <row r="117" spans="1:15">
      <c r="A117" s="15" t="str">
        <f t="shared" si="3"/>
        <v/>
      </c>
      <c r="B117" s="12"/>
      <c r="C117" s="53"/>
      <c r="D117" s="9"/>
      <c r="E117" s="9"/>
      <c r="F117" s="9"/>
      <c r="G117" s="13"/>
      <c r="H117" s="13"/>
      <c r="I117" s="13"/>
      <c r="J117" s="13"/>
      <c r="K117" s="13"/>
      <c r="L117" s="16" t="str">
        <f t="shared" si="4"/>
        <v/>
      </c>
      <c r="M117" s="16" t="str">
        <f t="shared" si="5"/>
        <v/>
      </c>
      <c r="N117" s="12"/>
      <c r="O117" s="53"/>
    </row>
    <row r="118" spans="1:15">
      <c r="A118" s="15" t="str">
        <f t="shared" si="3"/>
        <v/>
      </c>
      <c r="B118" s="12"/>
      <c r="C118" s="53"/>
      <c r="D118" s="9"/>
      <c r="E118" s="9"/>
      <c r="F118" s="9"/>
      <c r="G118" s="13"/>
      <c r="H118" s="13"/>
      <c r="I118" s="13"/>
      <c r="J118" s="13"/>
      <c r="K118" s="13"/>
      <c r="L118" s="16" t="str">
        <f t="shared" si="4"/>
        <v/>
      </c>
      <c r="M118" s="16" t="str">
        <f t="shared" si="5"/>
        <v/>
      </c>
      <c r="N118" s="12"/>
      <c r="O118" s="53"/>
    </row>
    <row r="119" spans="1:15">
      <c r="A119" s="15" t="str">
        <f t="shared" si="3"/>
        <v/>
      </c>
      <c r="B119" s="12"/>
      <c r="C119" s="53"/>
      <c r="D119" s="9"/>
      <c r="E119" s="9"/>
      <c r="F119" s="9"/>
      <c r="G119" s="13"/>
      <c r="H119" s="13"/>
      <c r="I119" s="13"/>
      <c r="J119" s="13"/>
      <c r="K119" s="13"/>
      <c r="L119" s="16" t="str">
        <f t="shared" si="4"/>
        <v/>
      </c>
      <c r="M119" s="16" t="str">
        <f t="shared" si="5"/>
        <v/>
      </c>
      <c r="N119" s="12"/>
      <c r="O119" s="53"/>
    </row>
    <row r="120" spans="1:15">
      <c r="A120" s="15" t="str">
        <f t="shared" si="3"/>
        <v/>
      </c>
      <c r="B120" s="12"/>
      <c r="C120" s="53"/>
      <c r="D120" s="9"/>
      <c r="E120" s="9"/>
      <c r="F120" s="9"/>
      <c r="G120" s="13"/>
      <c r="H120" s="13"/>
      <c r="I120" s="13"/>
      <c r="J120" s="13"/>
      <c r="K120" s="13"/>
      <c r="L120" s="16" t="str">
        <f t="shared" si="4"/>
        <v/>
      </c>
      <c r="M120" s="16" t="str">
        <f t="shared" si="5"/>
        <v/>
      </c>
      <c r="N120" s="12"/>
      <c r="O120" s="53"/>
    </row>
    <row r="121" spans="1:15">
      <c r="A121" s="15" t="str">
        <f t="shared" si="3"/>
        <v/>
      </c>
      <c r="B121" s="12"/>
      <c r="C121" s="53"/>
      <c r="D121" s="9"/>
      <c r="E121" s="9"/>
      <c r="F121" s="9"/>
      <c r="G121" s="13"/>
      <c r="H121" s="13"/>
      <c r="I121" s="13"/>
      <c r="J121" s="13"/>
      <c r="K121" s="13"/>
      <c r="L121" s="16" t="str">
        <f t="shared" si="4"/>
        <v/>
      </c>
      <c r="M121" s="16" t="str">
        <f t="shared" si="5"/>
        <v/>
      </c>
      <c r="N121" s="12"/>
      <c r="O121" s="53"/>
    </row>
    <row r="122" spans="1:15">
      <c r="A122" s="15" t="str">
        <f t="shared" si="3"/>
        <v/>
      </c>
      <c r="B122" s="12"/>
      <c r="C122" s="53"/>
      <c r="D122" s="9"/>
      <c r="E122" s="9"/>
      <c r="F122" s="9"/>
      <c r="G122" s="13"/>
      <c r="H122" s="13"/>
      <c r="I122" s="13"/>
      <c r="J122" s="13"/>
      <c r="K122" s="13"/>
      <c r="L122" s="16" t="str">
        <f t="shared" si="4"/>
        <v/>
      </c>
      <c r="M122" s="16" t="str">
        <f t="shared" si="5"/>
        <v/>
      </c>
      <c r="N122" s="12"/>
      <c r="O122" s="53"/>
    </row>
    <row r="123" spans="1:15">
      <c r="A123" s="15" t="str">
        <f t="shared" si="3"/>
        <v/>
      </c>
      <c r="B123" s="12"/>
      <c r="C123" s="53"/>
      <c r="D123" s="9"/>
      <c r="E123" s="9"/>
      <c r="F123" s="9"/>
      <c r="G123" s="13"/>
      <c r="H123" s="13"/>
      <c r="I123" s="13"/>
      <c r="J123" s="13"/>
      <c r="K123" s="13"/>
      <c r="L123" s="16" t="str">
        <f t="shared" si="4"/>
        <v/>
      </c>
      <c r="M123" s="16" t="str">
        <f t="shared" si="5"/>
        <v/>
      </c>
      <c r="N123" s="12"/>
      <c r="O123" s="53"/>
    </row>
    <row r="124" spans="1:15">
      <c r="A124" s="15" t="str">
        <f t="shared" si="3"/>
        <v/>
      </c>
      <c r="B124" s="12"/>
      <c r="C124" s="53"/>
      <c r="D124" s="9"/>
      <c r="E124" s="9"/>
      <c r="F124" s="9"/>
      <c r="G124" s="13"/>
      <c r="H124" s="13"/>
      <c r="I124" s="13"/>
      <c r="J124" s="13"/>
      <c r="K124" s="13"/>
      <c r="L124" s="16" t="str">
        <f t="shared" si="4"/>
        <v/>
      </c>
      <c r="M124" s="16" t="str">
        <f t="shared" si="5"/>
        <v/>
      </c>
      <c r="N124" s="12"/>
      <c r="O124" s="53"/>
    </row>
    <row r="125" spans="1:15">
      <c r="A125" s="15" t="str">
        <f t="shared" si="3"/>
        <v/>
      </c>
      <c r="B125" s="12"/>
      <c r="C125" s="53"/>
      <c r="D125" s="9"/>
      <c r="E125" s="9"/>
      <c r="F125" s="9"/>
      <c r="G125" s="13"/>
      <c r="H125" s="13"/>
      <c r="I125" s="13"/>
      <c r="J125" s="13"/>
      <c r="K125" s="13"/>
      <c r="L125" s="16" t="str">
        <f t="shared" si="4"/>
        <v/>
      </c>
      <c r="M125" s="16" t="str">
        <f t="shared" si="5"/>
        <v/>
      </c>
      <c r="N125" s="12"/>
      <c r="O125" s="53"/>
    </row>
    <row r="126" spans="1:15">
      <c r="A126" s="15" t="str">
        <f t="shared" si="3"/>
        <v/>
      </c>
      <c r="B126" s="12"/>
      <c r="C126" s="53"/>
      <c r="D126" s="9"/>
      <c r="E126" s="9"/>
      <c r="F126" s="9"/>
      <c r="G126" s="13"/>
      <c r="H126" s="13"/>
      <c r="I126" s="13"/>
      <c r="J126" s="13"/>
      <c r="K126" s="13"/>
      <c r="L126" s="16" t="str">
        <f t="shared" si="4"/>
        <v/>
      </c>
      <c r="M126" s="16" t="str">
        <f t="shared" si="5"/>
        <v/>
      </c>
      <c r="N126" s="12"/>
      <c r="O126" s="53"/>
    </row>
    <row r="127" spans="1:15">
      <c r="A127" s="15" t="str">
        <f t="shared" si="3"/>
        <v/>
      </c>
      <c r="B127" s="12"/>
      <c r="C127" s="53"/>
      <c r="D127" s="9"/>
      <c r="E127" s="9"/>
      <c r="F127" s="9"/>
      <c r="G127" s="13"/>
      <c r="H127" s="13"/>
      <c r="I127" s="13"/>
      <c r="J127" s="13"/>
      <c r="K127" s="13"/>
      <c r="L127" s="16" t="str">
        <f t="shared" si="4"/>
        <v/>
      </c>
      <c r="M127" s="16" t="str">
        <f t="shared" si="5"/>
        <v/>
      </c>
      <c r="N127" s="12"/>
      <c r="O127" s="53"/>
    </row>
    <row r="128" spans="1:15">
      <c r="A128" s="15" t="str">
        <f t="shared" si="3"/>
        <v/>
      </c>
      <c r="B128" s="12"/>
      <c r="C128" s="53"/>
      <c r="D128" s="9"/>
      <c r="E128" s="9"/>
      <c r="F128" s="9"/>
      <c r="G128" s="13"/>
      <c r="H128" s="13"/>
      <c r="I128" s="13"/>
      <c r="J128" s="13"/>
      <c r="K128" s="13"/>
      <c r="L128" s="16" t="str">
        <f t="shared" si="4"/>
        <v/>
      </c>
      <c r="M128" s="16" t="str">
        <f t="shared" si="5"/>
        <v/>
      </c>
      <c r="N128" s="12"/>
      <c r="O128" s="53"/>
    </row>
    <row r="129" spans="1:15">
      <c r="A129" s="15" t="str">
        <f t="shared" si="3"/>
        <v/>
      </c>
      <c r="B129" s="12"/>
      <c r="C129" s="53"/>
      <c r="D129" s="9"/>
      <c r="E129" s="9"/>
      <c r="F129" s="9"/>
      <c r="G129" s="13"/>
      <c r="H129" s="13"/>
      <c r="I129" s="13"/>
      <c r="J129" s="13"/>
      <c r="K129" s="13"/>
      <c r="L129" s="16" t="str">
        <f t="shared" si="4"/>
        <v/>
      </c>
      <c r="M129" s="16" t="str">
        <f t="shared" si="5"/>
        <v/>
      </c>
      <c r="N129" s="12"/>
      <c r="O129" s="53"/>
    </row>
    <row r="130" spans="1:15">
      <c r="A130" s="15" t="str">
        <f t="shared" si="3"/>
        <v/>
      </c>
      <c r="B130" s="12"/>
      <c r="C130" s="53"/>
      <c r="D130" s="9"/>
      <c r="E130" s="9"/>
      <c r="F130" s="9"/>
      <c r="G130" s="13"/>
      <c r="H130" s="13"/>
      <c r="I130" s="13"/>
      <c r="J130" s="13"/>
      <c r="K130" s="13"/>
      <c r="L130" s="16" t="str">
        <f t="shared" si="4"/>
        <v/>
      </c>
      <c r="M130" s="16" t="str">
        <f t="shared" si="5"/>
        <v/>
      </c>
      <c r="N130" s="12"/>
      <c r="O130" s="53"/>
    </row>
    <row r="131" spans="1:15">
      <c r="A131" s="15" t="str">
        <f t="shared" si="3"/>
        <v/>
      </c>
      <c r="B131" s="12"/>
      <c r="C131" s="53"/>
      <c r="D131" s="9"/>
      <c r="E131" s="9"/>
      <c r="F131" s="9"/>
      <c r="G131" s="13"/>
      <c r="H131" s="13"/>
      <c r="I131" s="13"/>
      <c r="J131" s="13"/>
      <c r="K131" s="13"/>
      <c r="L131" s="16" t="str">
        <f t="shared" si="4"/>
        <v/>
      </c>
      <c r="M131" s="16" t="str">
        <f t="shared" si="5"/>
        <v/>
      </c>
      <c r="N131" s="12"/>
      <c r="O131" s="53"/>
    </row>
    <row r="132" spans="1:15">
      <c r="A132" s="15" t="str">
        <f t="shared" si="3"/>
        <v/>
      </c>
      <c r="B132" s="12"/>
      <c r="C132" s="53"/>
      <c r="D132" s="9"/>
      <c r="E132" s="9"/>
      <c r="F132" s="9"/>
      <c r="G132" s="13"/>
      <c r="H132" s="13"/>
      <c r="I132" s="13"/>
      <c r="J132" s="13"/>
      <c r="K132" s="13"/>
      <c r="L132" s="16" t="str">
        <f t="shared" si="4"/>
        <v/>
      </c>
      <c r="M132" s="16" t="str">
        <f t="shared" si="5"/>
        <v/>
      </c>
      <c r="N132" s="12"/>
      <c r="O132" s="53"/>
    </row>
    <row r="133" spans="1:15">
      <c r="A133" s="15" t="str">
        <f t="shared" si="3"/>
        <v/>
      </c>
      <c r="B133" s="12"/>
      <c r="C133" s="53"/>
      <c r="D133" s="9"/>
      <c r="E133" s="9"/>
      <c r="F133" s="9"/>
      <c r="G133" s="13"/>
      <c r="H133" s="13"/>
      <c r="I133" s="13"/>
      <c r="J133" s="13"/>
      <c r="K133" s="13"/>
      <c r="L133" s="16" t="str">
        <f t="shared" si="4"/>
        <v/>
      </c>
      <c r="M133" s="16" t="str">
        <f t="shared" si="5"/>
        <v/>
      </c>
      <c r="N133" s="12"/>
      <c r="O133" s="53"/>
    </row>
    <row r="134" spans="1:15">
      <c r="A134" s="15" t="str">
        <f t="shared" si="3"/>
        <v/>
      </c>
      <c r="B134" s="12"/>
      <c r="C134" s="53"/>
      <c r="D134" s="9"/>
      <c r="E134" s="9"/>
      <c r="F134" s="9"/>
      <c r="G134" s="13"/>
      <c r="H134" s="13"/>
      <c r="I134" s="13"/>
      <c r="J134" s="13"/>
      <c r="K134" s="13"/>
      <c r="L134" s="16" t="str">
        <f t="shared" si="4"/>
        <v/>
      </c>
      <c r="M134" s="16" t="str">
        <f t="shared" si="5"/>
        <v/>
      </c>
      <c r="N134" s="12"/>
      <c r="O134" s="53"/>
    </row>
    <row r="135" spans="1:15">
      <c r="A135" s="15" t="str">
        <f t="shared" ref="A135:A198" si="6">IF(B135="","",TEXT(ROW()-6,"0000"))</f>
        <v/>
      </c>
      <c r="B135" s="12"/>
      <c r="C135" s="53"/>
      <c r="D135" s="9"/>
      <c r="E135" s="9"/>
      <c r="F135" s="9"/>
      <c r="G135" s="13"/>
      <c r="H135" s="13"/>
      <c r="I135" s="13"/>
      <c r="J135" s="13"/>
      <c r="K135" s="13"/>
      <c r="L135" s="16" t="str">
        <f t="shared" ref="L135:L198" si="7">IF(G135="","",MAX(G135-I135,0))</f>
        <v/>
      </c>
      <c r="M135" s="16" t="str">
        <f t="shared" ref="M135:M198" si="8">IF(G135="","",MAX(I135-G135,0))</f>
        <v/>
      </c>
      <c r="N135" s="12"/>
      <c r="O135" s="53"/>
    </row>
    <row r="136" spans="1:15">
      <c r="A136" s="15" t="str">
        <f t="shared" si="6"/>
        <v/>
      </c>
      <c r="B136" s="12"/>
      <c r="C136" s="53"/>
      <c r="D136" s="9"/>
      <c r="E136" s="9"/>
      <c r="F136" s="9"/>
      <c r="G136" s="13"/>
      <c r="H136" s="13"/>
      <c r="I136" s="13"/>
      <c r="J136" s="13"/>
      <c r="K136" s="13"/>
      <c r="L136" s="16" t="str">
        <f t="shared" si="7"/>
        <v/>
      </c>
      <c r="M136" s="16" t="str">
        <f t="shared" si="8"/>
        <v/>
      </c>
      <c r="N136" s="12"/>
      <c r="O136" s="53"/>
    </row>
    <row r="137" spans="1:15">
      <c r="A137" s="15" t="str">
        <f t="shared" si="6"/>
        <v/>
      </c>
      <c r="B137" s="12"/>
      <c r="C137" s="53"/>
      <c r="D137" s="9"/>
      <c r="E137" s="9"/>
      <c r="F137" s="9"/>
      <c r="G137" s="13"/>
      <c r="H137" s="13"/>
      <c r="I137" s="13"/>
      <c r="J137" s="13"/>
      <c r="K137" s="13"/>
      <c r="L137" s="16" t="str">
        <f t="shared" si="7"/>
        <v/>
      </c>
      <c r="M137" s="16" t="str">
        <f t="shared" si="8"/>
        <v/>
      </c>
      <c r="N137" s="12"/>
      <c r="O137" s="53"/>
    </row>
    <row r="138" spans="1:15">
      <c r="A138" s="15" t="str">
        <f t="shared" si="6"/>
        <v/>
      </c>
      <c r="B138" s="12"/>
      <c r="C138" s="53"/>
      <c r="D138" s="9"/>
      <c r="E138" s="9"/>
      <c r="F138" s="9"/>
      <c r="G138" s="13"/>
      <c r="H138" s="13"/>
      <c r="I138" s="13"/>
      <c r="J138" s="13"/>
      <c r="K138" s="13"/>
      <c r="L138" s="16" t="str">
        <f t="shared" si="7"/>
        <v/>
      </c>
      <c r="M138" s="16" t="str">
        <f t="shared" si="8"/>
        <v/>
      </c>
      <c r="N138" s="12"/>
      <c r="O138" s="53"/>
    </row>
    <row r="139" spans="1:15">
      <c r="A139" s="15" t="str">
        <f t="shared" si="6"/>
        <v/>
      </c>
      <c r="B139" s="12"/>
      <c r="C139" s="53"/>
      <c r="D139" s="9"/>
      <c r="E139" s="9"/>
      <c r="F139" s="9"/>
      <c r="G139" s="13"/>
      <c r="H139" s="13"/>
      <c r="I139" s="13"/>
      <c r="J139" s="13"/>
      <c r="K139" s="13"/>
      <c r="L139" s="16" t="str">
        <f t="shared" si="7"/>
        <v/>
      </c>
      <c r="M139" s="16" t="str">
        <f t="shared" si="8"/>
        <v/>
      </c>
      <c r="N139" s="12"/>
      <c r="O139" s="53"/>
    </row>
    <row r="140" spans="1:15">
      <c r="A140" s="15" t="str">
        <f t="shared" si="6"/>
        <v/>
      </c>
      <c r="B140" s="12"/>
      <c r="C140" s="53"/>
      <c r="D140" s="9"/>
      <c r="E140" s="9"/>
      <c r="F140" s="9"/>
      <c r="G140" s="13"/>
      <c r="H140" s="13"/>
      <c r="I140" s="13"/>
      <c r="J140" s="13"/>
      <c r="K140" s="13"/>
      <c r="L140" s="16" t="str">
        <f t="shared" si="7"/>
        <v/>
      </c>
      <c r="M140" s="16" t="str">
        <f t="shared" si="8"/>
        <v/>
      </c>
      <c r="N140" s="12"/>
      <c r="O140" s="53"/>
    </row>
    <row r="141" spans="1:15">
      <c r="A141" s="15" t="str">
        <f t="shared" si="6"/>
        <v/>
      </c>
      <c r="B141" s="12"/>
      <c r="C141" s="53"/>
      <c r="D141" s="9"/>
      <c r="E141" s="9"/>
      <c r="F141" s="9"/>
      <c r="G141" s="13"/>
      <c r="H141" s="13"/>
      <c r="I141" s="13"/>
      <c r="J141" s="13"/>
      <c r="K141" s="13"/>
      <c r="L141" s="16" t="str">
        <f t="shared" si="7"/>
        <v/>
      </c>
      <c r="M141" s="16" t="str">
        <f t="shared" si="8"/>
        <v/>
      </c>
      <c r="N141" s="12"/>
      <c r="O141" s="53"/>
    </row>
    <row r="142" spans="1:15">
      <c r="A142" s="15" t="str">
        <f t="shared" si="6"/>
        <v/>
      </c>
      <c r="B142" s="12"/>
      <c r="C142" s="53"/>
      <c r="D142" s="9"/>
      <c r="E142" s="9"/>
      <c r="F142" s="9"/>
      <c r="G142" s="13"/>
      <c r="H142" s="13"/>
      <c r="I142" s="13"/>
      <c r="J142" s="13"/>
      <c r="K142" s="13"/>
      <c r="L142" s="16" t="str">
        <f t="shared" si="7"/>
        <v/>
      </c>
      <c r="M142" s="16" t="str">
        <f t="shared" si="8"/>
        <v/>
      </c>
      <c r="N142" s="12"/>
      <c r="O142" s="53"/>
    </row>
    <row r="143" spans="1:15">
      <c r="A143" s="15" t="str">
        <f t="shared" si="6"/>
        <v/>
      </c>
      <c r="B143" s="12"/>
      <c r="C143" s="53"/>
      <c r="D143" s="9"/>
      <c r="E143" s="9"/>
      <c r="F143" s="9"/>
      <c r="G143" s="13"/>
      <c r="H143" s="13"/>
      <c r="I143" s="13"/>
      <c r="J143" s="13"/>
      <c r="K143" s="13"/>
      <c r="L143" s="16" t="str">
        <f t="shared" si="7"/>
        <v/>
      </c>
      <c r="M143" s="16" t="str">
        <f t="shared" si="8"/>
        <v/>
      </c>
      <c r="N143" s="12"/>
      <c r="O143" s="53"/>
    </row>
    <row r="144" spans="1:15">
      <c r="A144" s="15" t="str">
        <f t="shared" si="6"/>
        <v/>
      </c>
      <c r="B144" s="12"/>
      <c r="C144" s="53"/>
      <c r="D144" s="9"/>
      <c r="E144" s="9"/>
      <c r="F144" s="9"/>
      <c r="G144" s="13"/>
      <c r="H144" s="13"/>
      <c r="I144" s="13"/>
      <c r="J144" s="13"/>
      <c r="K144" s="13"/>
      <c r="L144" s="16" t="str">
        <f t="shared" si="7"/>
        <v/>
      </c>
      <c r="M144" s="16" t="str">
        <f t="shared" si="8"/>
        <v/>
      </c>
      <c r="N144" s="12"/>
      <c r="O144" s="53"/>
    </row>
    <row r="145" spans="1:15">
      <c r="A145" s="15" t="str">
        <f t="shared" si="6"/>
        <v/>
      </c>
      <c r="B145" s="12"/>
      <c r="C145" s="53"/>
      <c r="D145" s="9"/>
      <c r="E145" s="9"/>
      <c r="F145" s="9"/>
      <c r="G145" s="13"/>
      <c r="H145" s="13"/>
      <c r="I145" s="13"/>
      <c r="J145" s="13"/>
      <c r="K145" s="13"/>
      <c r="L145" s="16" t="str">
        <f t="shared" si="7"/>
        <v/>
      </c>
      <c r="M145" s="16" t="str">
        <f t="shared" si="8"/>
        <v/>
      </c>
      <c r="N145" s="12"/>
      <c r="O145" s="53"/>
    </row>
    <row r="146" spans="1:15">
      <c r="A146" s="15" t="str">
        <f t="shared" si="6"/>
        <v/>
      </c>
      <c r="B146" s="12"/>
      <c r="C146" s="53"/>
      <c r="D146" s="9"/>
      <c r="E146" s="9"/>
      <c r="F146" s="9"/>
      <c r="G146" s="13"/>
      <c r="H146" s="13"/>
      <c r="I146" s="13"/>
      <c r="J146" s="13"/>
      <c r="K146" s="13"/>
      <c r="L146" s="16" t="str">
        <f t="shared" si="7"/>
        <v/>
      </c>
      <c r="M146" s="16" t="str">
        <f t="shared" si="8"/>
        <v/>
      </c>
      <c r="N146" s="12"/>
      <c r="O146" s="53"/>
    </row>
    <row r="147" spans="1:15">
      <c r="A147" s="15" t="str">
        <f t="shared" si="6"/>
        <v/>
      </c>
      <c r="B147" s="12"/>
      <c r="C147" s="53"/>
      <c r="D147" s="9"/>
      <c r="E147" s="9"/>
      <c r="F147" s="9"/>
      <c r="G147" s="13"/>
      <c r="H147" s="13"/>
      <c r="I147" s="13"/>
      <c r="J147" s="13"/>
      <c r="K147" s="13"/>
      <c r="L147" s="16" t="str">
        <f t="shared" si="7"/>
        <v/>
      </c>
      <c r="M147" s="16" t="str">
        <f t="shared" si="8"/>
        <v/>
      </c>
      <c r="N147" s="12"/>
      <c r="O147" s="53"/>
    </row>
    <row r="148" spans="1:15">
      <c r="A148" s="15" t="str">
        <f t="shared" si="6"/>
        <v/>
      </c>
      <c r="B148" s="12"/>
      <c r="C148" s="53"/>
      <c r="D148" s="9"/>
      <c r="E148" s="9"/>
      <c r="F148" s="9"/>
      <c r="G148" s="13"/>
      <c r="H148" s="13"/>
      <c r="I148" s="13"/>
      <c r="J148" s="13"/>
      <c r="K148" s="13"/>
      <c r="L148" s="16" t="str">
        <f t="shared" si="7"/>
        <v/>
      </c>
      <c r="M148" s="16" t="str">
        <f t="shared" si="8"/>
        <v/>
      </c>
      <c r="N148" s="12"/>
      <c r="O148" s="53"/>
    </row>
    <row r="149" spans="1:15">
      <c r="A149" s="15" t="str">
        <f t="shared" si="6"/>
        <v/>
      </c>
      <c r="B149" s="12"/>
      <c r="C149" s="53"/>
      <c r="D149" s="9"/>
      <c r="E149" s="9"/>
      <c r="F149" s="9"/>
      <c r="G149" s="13"/>
      <c r="H149" s="13"/>
      <c r="I149" s="13"/>
      <c r="J149" s="13"/>
      <c r="K149" s="13"/>
      <c r="L149" s="16" t="str">
        <f t="shared" si="7"/>
        <v/>
      </c>
      <c r="M149" s="16" t="str">
        <f t="shared" si="8"/>
        <v/>
      </c>
      <c r="N149" s="12"/>
      <c r="O149" s="53"/>
    </row>
    <row r="150" spans="1:15">
      <c r="A150" s="15" t="str">
        <f t="shared" si="6"/>
        <v/>
      </c>
      <c r="B150" s="12"/>
      <c r="C150" s="53"/>
      <c r="D150" s="9"/>
      <c r="E150" s="9"/>
      <c r="F150" s="9"/>
      <c r="G150" s="13"/>
      <c r="H150" s="13"/>
      <c r="I150" s="13"/>
      <c r="J150" s="13"/>
      <c r="K150" s="13"/>
      <c r="L150" s="16" t="str">
        <f t="shared" si="7"/>
        <v/>
      </c>
      <c r="M150" s="16" t="str">
        <f t="shared" si="8"/>
        <v/>
      </c>
      <c r="N150" s="12"/>
      <c r="O150" s="53"/>
    </row>
    <row r="151" spans="1:15">
      <c r="A151" s="15" t="str">
        <f t="shared" si="6"/>
        <v/>
      </c>
      <c r="B151" s="12"/>
      <c r="C151" s="53"/>
      <c r="D151" s="9"/>
      <c r="E151" s="9"/>
      <c r="F151" s="9"/>
      <c r="G151" s="13"/>
      <c r="H151" s="13"/>
      <c r="I151" s="13"/>
      <c r="J151" s="13"/>
      <c r="K151" s="13"/>
      <c r="L151" s="16" t="str">
        <f t="shared" si="7"/>
        <v/>
      </c>
      <c r="M151" s="16" t="str">
        <f t="shared" si="8"/>
        <v/>
      </c>
      <c r="N151" s="12"/>
      <c r="O151" s="53"/>
    </row>
    <row r="152" spans="1:15">
      <c r="A152" s="15" t="str">
        <f t="shared" si="6"/>
        <v/>
      </c>
      <c r="B152" s="12"/>
      <c r="C152" s="53"/>
      <c r="D152" s="9"/>
      <c r="E152" s="9"/>
      <c r="F152" s="9"/>
      <c r="G152" s="13"/>
      <c r="H152" s="13"/>
      <c r="I152" s="13"/>
      <c r="J152" s="13"/>
      <c r="K152" s="13"/>
      <c r="L152" s="16" t="str">
        <f t="shared" si="7"/>
        <v/>
      </c>
      <c r="M152" s="16" t="str">
        <f t="shared" si="8"/>
        <v/>
      </c>
      <c r="N152" s="12"/>
      <c r="O152" s="53"/>
    </row>
    <row r="153" spans="1:15">
      <c r="A153" s="15" t="str">
        <f t="shared" si="6"/>
        <v/>
      </c>
      <c r="B153" s="12"/>
      <c r="C153" s="53"/>
      <c r="D153" s="9"/>
      <c r="E153" s="9"/>
      <c r="F153" s="9"/>
      <c r="G153" s="13"/>
      <c r="H153" s="13"/>
      <c r="I153" s="13"/>
      <c r="J153" s="13"/>
      <c r="K153" s="13"/>
      <c r="L153" s="16" t="str">
        <f t="shared" si="7"/>
        <v/>
      </c>
      <c r="M153" s="16" t="str">
        <f t="shared" si="8"/>
        <v/>
      </c>
      <c r="N153" s="12"/>
      <c r="O153" s="53"/>
    </row>
    <row r="154" spans="1:15">
      <c r="A154" s="15" t="str">
        <f t="shared" si="6"/>
        <v/>
      </c>
      <c r="B154" s="12"/>
      <c r="C154" s="53"/>
      <c r="D154" s="9"/>
      <c r="E154" s="9"/>
      <c r="F154" s="9"/>
      <c r="G154" s="13"/>
      <c r="H154" s="13"/>
      <c r="I154" s="13"/>
      <c r="J154" s="13"/>
      <c r="K154" s="13"/>
      <c r="L154" s="16" t="str">
        <f t="shared" si="7"/>
        <v/>
      </c>
      <c r="M154" s="16" t="str">
        <f t="shared" si="8"/>
        <v/>
      </c>
      <c r="N154" s="12"/>
      <c r="O154" s="53"/>
    </row>
    <row r="155" spans="1:15">
      <c r="A155" s="15" t="str">
        <f t="shared" si="6"/>
        <v/>
      </c>
      <c r="B155" s="12"/>
      <c r="C155" s="53"/>
      <c r="D155" s="9"/>
      <c r="E155" s="9"/>
      <c r="F155" s="9"/>
      <c r="G155" s="13"/>
      <c r="H155" s="13"/>
      <c r="I155" s="13"/>
      <c r="J155" s="13"/>
      <c r="K155" s="13"/>
      <c r="L155" s="16" t="str">
        <f t="shared" si="7"/>
        <v/>
      </c>
      <c r="M155" s="16" t="str">
        <f t="shared" si="8"/>
        <v/>
      </c>
      <c r="N155" s="12"/>
      <c r="O155" s="53"/>
    </row>
    <row r="156" spans="1:15">
      <c r="A156" s="15" t="str">
        <f t="shared" si="6"/>
        <v/>
      </c>
      <c r="B156" s="12"/>
      <c r="C156" s="53"/>
      <c r="D156" s="9"/>
      <c r="E156" s="9"/>
      <c r="F156" s="9"/>
      <c r="G156" s="13"/>
      <c r="H156" s="13"/>
      <c r="I156" s="13"/>
      <c r="J156" s="13"/>
      <c r="K156" s="13"/>
      <c r="L156" s="16" t="str">
        <f t="shared" si="7"/>
        <v/>
      </c>
      <c r="M156" s="16" t="str">
        <f t="shared" si="8"/>
        <v/>
      </c>
      <c r="N156" s="12"/>
      <c r="O156" s="53"/>
    </row>
    <row r="157" spans="1:15">
      <c r="A157" s="15" t="str">
        <f t="shared" si="6"/>
        <v/>
      </c>
      <c r="B157" s="12"/>
      <c r="C157" s="53"/>
      <c r="D157" s="9"/>
      <c r="E157" s="9"/>
      <c r="F157" s="9"/>
      <c r="G157" s="13"/>
      <c r="H157" s="13"/>
      <c r="I157" s="13"/>
      <c r="J157" s="13"/>
      <c r="K157" s="13"/>
      <c r="L157" s="16" t="str">
        <f t="shared" si="7"/>
        <v/>
      </c>
      <c r="M157" s="16" t="str">
        <f t="shared" si="8"/>
        <v/>
      </c>
      <c r="N157" s="12"/>
      <c r="O157" s="53"/>
    </row>
    <row r="158" spans="1:15">
      <c r="A158" s="15" t="str">
        <f t="shared" si="6"/>
        <v/>
      </c>
      <c r="B158" s="12"/>
      <c r="C158" s="53"/>
      <c r="D158" s="9"/>
      <c r="E158" s="9"/>
      <c r="F158" s="9"/>
      <c r="G158" s="13"/>
      <c r="H158" s="13"/>
      <c r="I158" s="13"/>
      <c r="J158" s="13"/>
      <c r="K158" s="13"/>
      <c r="L158" s="16" t="str">
        <f t="shared" si="7"/>
        <v/>
      </c>
      <c r="M158" s="16" t="str">
        <f t="shared" si="8"/>
        <v/>
      </c>
      <c r="N158" s="12"/>
      <c r="O158" s="53"/>
    </row>
    <row r="159" spans="1:15">
      <c r="A159" s="15" t="str">
        <f t="shared" si="6"/>
        <v/>
      </c>
      <c r="B159" s="12"/>
      <c r="C159" s="53"/>
      <c r="D159" s="9"/>
      <c r="E159" s="9"/>
      <c r="F159" s="9"/>
      <c r="G159" s="13"/>
      <c r="H159" s="13"/>
      <c r="I159" s="13"/>
      <c r="J159" s="13"/>
      <c r="K159" s="13"/>
      <c r="L159" s="16" t="str">
        <f t="shared" si="7"/>
        <v/>
      </c>
      <c r="M159" s="16" t="str">
        <f t="shared" si="8"/>
        <v/>
      </c>
      <c r="N159" s="12"/>
      <c r="O159" s="53"/>
    </row>
    <row r="160" spans="1:15">
      <c r="A160" s="15" t="str">
        <f t="shared" si="6"/>
        <v/>
      </c>
      <c r="B160" s="12"/>
      <c r="C160" s="53"/>
      <c r="D160" s="9"/>
      <c r="E160" s="9"/>
      <c r="F160" s="9"/>
      <c r="G160" s="13"/>
      <c r="H160" s="13"/>
      <c r="I160" s="13"/>
      <c r="J160" s="13"/>
      <c r="K160" s="13"/>
      <c r="L160" s="16" t="str">
        <f t="shared" si="7"/>
        <v/>
      </c>
      <c r="M160" s="16" t="str">
        <f t="shared" si="8"/>
        <v/>
      </c>
      <c r="N160" s="12"/>
      <c r="O160" s="53"/>
    </row>
    <row r="161" spans="1:15">
      <c r="A161" s="15" t="str">
        <f t="shared" si="6"/>
        <v/>
      </c>
      <c r="B161" s="12"/>
      <c r="C161" s="53"/>
      <c r="D161" s="9"/>
      <c r="E161" s="9"/>
      <c r="F161" s="9"/>
      <c r="G161" s="13"/>
      <c r="H161" s="13"/>
      <c r="I161" s="13"/>
      <c r="J161" s="13"/>
      <c r="K161" s="13"/>
      <c r="L161" s="16" t="str">
        <f t="shared" si="7"/>
        <v/>
      </c>
      <c r="M161" s="16" t="str">
        <f t="shared" si="8"/>
        <v/>
      </c>
      <c r="N161" s="12"/>
      <c r="O161" s="53"/>
    </row>
    <row r="162" spans="1:15">
      <c r="A162" s="15" t="str">
        <f t="shared" si="6"/>
        <v/>
      </c>
      <c r="B162" s="12"/>
      <c r="C162" s="53"/>
      <c r="D162" s="9"/>
      <c r="E162" s="9"/>
      <c r="F162" s="9"/>
      <c r="G162" s="13"/>
      <c r="H162" s="13"/>
      <c r="I162" s="13"/>
      <c r="J162" s="13"/>
      <c r="K162" s="13"/>
      <c r="L162" s="16" t="str">
        <f t="shared" si="7"/>
        <v/>
      </c>
      <c r="M162" s="16" t="str">
        <f t="shared" si="8"/>
        <v/>
      </c>
      <c r="N162" s="12"/>
      <c r="O162" s="53"/>
    </row>
    <row r="163" spans="1:15">
      <c r="A163" s="15" t="str">
        <f t="shared" si="6"/>
        <v/>
      </c>
      <c r="B163" s="12"/>
      <c r="C163" s="53"/>
      <c r="D163" s="9"/>
      <c r="E163" s="9"/>
      <c r="F163" s="9"/>
      <c r="G163" s="13"/>
      <c r="H163" s="13"/>
      <c r="I163" s="13"/>
      <c r="J163" s="13"/>
      <c r="K163" s="13"/>
      <c r="L163" s="16" t="str">
        <f t="shared" si="7"/>
        <v/>
      </c>
      <c r="M163" s="16" t="str">
        <f t="shared" si="8"/>
        <v/>
      </c>
      <c r="N163" s="12"/>
      <c r="O163" s="53"/>
    </row>
    <row r="164" spans="1:15">
      <c r="A164" s="15" t="str">
        <f t="shared" si="6"/>
        <v/>
      </c>
      <c r="B164" s="12"/>
      <c r="C164" s="53"/>
      <c r="D164" s="9"/>
      <c r="E164" s="9"/>
      <c r="F164" s="9"/>
      <c r="G164" s="13"/>
      <c r="H164" s="13"/>
      <c r="I164" s="13"/>
      <c r="J164" s="13"/>
      <c r="K164" s="13"/>
      <c r="L164" s="16" t="str">
        <f t="shared" si="7"/>
        <v/>
      </c>
      <c r="M164" s="16" t="str">
        <f t="shared" si="8"/>
        <v/>
      </c>
      <c r="N164" s="12"/>
      <c r="O164" s="53"/>
    </row>
    <row r="165" spans="1:15">
      <c r="A165" s="15" t="str">
        <f t="shared" si="6"/>
        <v/>
      </c>
      <c r="B165" s="12"/>
      <c r="C165" s="53"/>
      <c r="D165" s="9"/>
      <c r="E165" s="9"/>
      <c r="F165" s="9"/>
      <c r="G165" s="13"/>
      <c r="H165" s="13"/>
      <c r="I165" s="13"/>
      <c r="J165" s="13"/>
      <c r="K165" s="13"/>
      <c r="L165" s="16" t="str">
        <f t="shared" si="7"/>
        <v/>
      </c>
      <c r="M165" s="16" t="str">
        <f t="shared" si="8"/>
        <v/>
      </c>
      <c r="N165" s="12"/>
      <c r="O165" s="53"/>
    </row>
    <row r="166" spans="1:15">
      <c r="A166" s="15" t="str">
        <f t="shared" si="6"/>
        <v/>
      </c>
      <c r="B166" s="12"/>
      <c r="C166" s="53"/>
      <c r="D166" s="9"/>
      <c r="E166" s="9"/>
      <c r="F166" s="9"/>
      <c r="G166" s="13"/>
      <c r="H166" s="13"/>
      <c r="I166" s="13"/>
      <c r="J166" s="13"/>
      <c r="K166" s="13"/>
      <c r="L166" s="16" t="str">
        <f t="shared" si="7"/>
        <v/>
      </c>
      <c r="M166" s="16" t="str">
        <f t="shared" si="8"/>
        <v/>
      </c>
      <c r="N166" s="12"/>
      <c r="O166" s="53"/>
    </row>
    <row r="167" spans="1:15">
      <c r="A167" s="15" t="str">
        <f t="shared" si="6"/>
        <v/>
      </c>
      <c r="B167" s="12"/>
      <c r="C167" s="53"/>
      <c r="D167" s="9"/>
      <c r="E167" s="9"/>
      <c r="F167" s="9"/>
      <c r="G167" s="13"/>
      <c r="H167" s="13"/>
      <c r="I167" s="13"/>
      <c r="J167" s="13"/>
      <c r="K167" s="13"/>
      <c r="L167" s="16" t="str">
        <f t="shared" si="7"/>
        <v/>
      </c>
      <c r="M167" s="16" t="str">
        <f t="shared" si="8"/>
        <v/>
      </c>
      <c r="N167" s="12"/>
      <c r="O167" s="53"/>
    </row>
    <row r="168" spans="1:15">
      <c r="A168" s="15" t="str">
        <f t="shared" si="6"/>
        <v/>
      </c>
      <c r="B168" s="12"/>
      <c r="C168" s="53"/>
      <c r="D168" s="9"/>
      <c r="E168" s="9"/>
      <c r="F168" s="9"/>
      <c r="G168" s="13"/>
      <c r="H168" s="13"/>
      <c r="I168" s="13"/>
      <c r="J168" s="13"/>
      <c r="K168" s="13"/>
      <c r="L168" s="16" t="str">
        <f t="shared" si="7"/>
        <v/>
      </c>
      <c r="M168" s="16" t="str">
        <f t="shared" si="8"/>
        <v/>
      </c>
      <c r="N168" s="12"/>
      <c r="O168" s="53"/>
    </row>
    <row r="169" spans="1:15">
      <c r="A169" s="15" t="str">
        <f t="shared" si="6"/>
        <v/>
      </c>
      <c r="B169" s="12"/>
      <c r="C169" s="53"/>
      <c r="D169" s="9"/>
      <c r="E169" s="9"/>
      <c r="F169" s="9"/>
      <c r="G169" s="13"/>
      <c r="H169" s="13"/>
      <c r="I169" s="13"/>
      <c r="J169" s="13"/>
      <c r="K169" s="13"/>
      <c r="L169" s="16" t="str">
        <f t="shared" si="7"/>
        <v/>
      </c>
      <c r="M169" s="16" t="str">
        <f t="shared" si="8"/>
        <v/>
      </c>
      <c r="N169" s="12"/>
      <c r="O169" s="53"/>
    </row>
    <row r="170" spans="1:15">
      <c r="A170" s="15" t="str">
        <f t="shared" si="6"/>
        <v/>
      </c>
      <c r="B170" s="12"/>
      <c r="C170" s="53"/>
      <c r="D170" s="9"/>
      <c r="E170" s="9"/>
      <c r="F170" s="9"/>
      <c r="G170" s="13"/>
      <c r="H170" s="13"/>
      <c r="I170" s="13"/>
      <c r="J170" s="13"/>
      <c r="K170" s="13"/>
      <c r="L170" s="16" t="str">
        <f t="shared" si="7"/>
        <v/>
      </c>
      <c r="M170" s="16" t="str">
        <f t="shared" si="8"/>
        <v/>
      </c>
      <c r="N170" s="12"/>
      <c r="O170" s="53"/>
    </row>
    <row r="171" spans="1:15">
      <c r="A171" s="15" t="str">
        <f t="shared" si="6"/>
        <v/>
      </c>
      <c r="B171" s="12"/>
      <c r="C171" s="53"/>
      <c r="D171" s="9"/>
      <c r="E171" s="9"/>
      <c r="F171" s="9"/>
      <c r="G171" s="13"/>
      <c r="H171" s="13"/>
      <c r="I171" s="13"/>
      <c r="J171" s="13"/>
      <c r="K171" s="13"/>
      <c r="L171" s="16" t="str">
        <f t="shared" si="7"/>
        <v/>
      </c>
      <c r="M171" s="16" t="str">
        <f t="shared" si="8"/>
        <v/>
      </c>
      <c r="N171" s="12"/>
      <c r="O171" s="53"/>
    </row>
    <row r="172" spans="1:15">
      <c r="A172" s="15" t="str">
        <f t="shared" si="6"/>
        <v/>
      </c>
      <c r="B172" s="12"/>
      <c r="C172" s="53"/>
      <c r="D172" s="9"/>
      <c r="E172" s="9"/>
      <c r="F172" s="9"/>
      <c r="G172" s="13"/>
      <c r="H172" s="13"/>
      <c r="I172" s="13"/>
      <c r="J172" s="13"/>
      <c r="K172" s="13"/>
      <c r="L172" s="16" t="str">
        <f t="shared" si="7"/>
        <v/>
      </c>
      <c r="M172" s="16" t="str">
        <f t="shared" si="8"/>
        <v/>
      </c>
      <c r="N172" s="12"/>
      <c r="O172" s="53"/>
    </row>
    <row r="173" spans="1:15">
      <c r="A173" s="15" t="str">
        <f t="shared" si="6"/>
        <v/>
      </c>
      <c r="B173" s="12"/>
      <c r="C173" s="53"/>
      <c r="D173" s="9"/>
      <c r="E173" s="9"/>
      <c r="F173" s="9"/>
      <c r="G173" s="13"/>
      <c r="H173" s="13"/>
      <c r="I173" s="13"/>
      <c r="J173" s="13"/>
      <c r="K173" s="13"/>
      <c r="L173" s="16" t="str">
        <f t="shared" si="7"/>
        <v/>
      </c>
      <c r="M173" s="16" t="str">
        <f t="shared" si="8"/>
        <v/>
      </c>
      <c r="N173" s="12"/>
      <c r="O173" s="53"/>
    </row>
    <row r="174" spans="1:15">
      <c r="A174" s="15" t="str">
        <f t="shared" si="6"/>
        <v/>
      </c>
      <c r="B174" s="12"/>
      <c r="C174" s="53"/>
      <c r="D174" s="9"/>
      <c r="E174" s="9"/>
      <c r="F174" s="9"/>
      <c r="G174" s="13"/>
      <c r="H174" s="13"/>
      <c r="I174" s="13"/>
      <c r="J174" s="13"/>
      <c r="K174" s="13"/>
      <c r="L174" s="16" t="str">
        <f t="shared" si="7"/>
        <v/>
      </c>
      <c r="M174" s="16" t="str">
        <f t="shared" si="8"/>
        <v/>
      </c>
      <c r="N174" s="12"/>
      <c r="O174" s="53"/>
    </row>
    <row r="175" spans="1:15">
      <c r="A175" s="15" t="str">
        <f t="shared" si="6"/>
        <v/>
      </c>
      <c r="B175" s="12"/>
      <c r="C175" s="53"/>
      <c r="D175" s="9"/>
      <c r="E175" s="9"/>
      <c r="F175" s="9"/>
      <c r="G175" s="13"/>
      <c r="H175" s="13"/>
      <c r="I175" s="13"/>
      <c r="J175" s="13"/>
      <c r="K175" s="13"/>
      <c r="L175" s="16" t="str">
        <f t="shared" si="7"/>
        <v/>
      </c>
      <c r="M175" s="16" t="str">
        <f t="shared" si="8"/>
        <v/>
      </c>
      <c r="N175" s="12"/>
      <c r="O175" s="53"/>
    </row>
    <row r="176" spans="1:15">
      <c r="A176" s="15" t="str">
        <f t="shared" si="6"/>
        <v/>
      </c>
      <c r="B176" s="12"/>
      <c r="C176" s="53"/>
      <c r="D176" s="9"/>
      <c r="E176" s="9"/>
      <c r="F176" s="9"/>
      <c r="G176" s="13"/>
      <c r="H176" s="13"/>
      <c r="I176" s="13"/>
      <c r="J176" s="13"/>
      <c r="K176" s="13"/>
      <c r="L176" s="16" t="str">
        <f t="shared" si="7"/>
        <v/>
      </c>
      <c r="M176" s="16" t="str">
        <f t="shared" si="8"/>
        <v/>
      </c>
      <c r="N176" s="12"/>
      <c r="O176" s="53"/>
    </row>
    <row r="177" spans="1:15">
      <c r="A177" s="15" t="str">
        <f t="shared" si="6"/>
        <v/>
      </c>
      <c r="B177" s="12"/>
      <c r="C177" s="53"/>
      <c r="D177" s="9"/>
      <c r="E177" s="9"/>
      <c r="F177" s="9"/>
      <c r="G177" s="13"/>
      <c r="H177" s="13"/>
      <c r="I177" s="13"/>
      <c r="J177" s="13"/>
      <c r="K177" s="13"/>
      <c r="L177" s="16" t="str">
        <f t="shared" si="7"/>
        <v/>
      </c>
      <c r="M177" s="16" t="str">
        <f t="shared" si="8"/>
        <v/>
      </c>
      <c r="N177" s="12"/>
      <c r="O177" s="53"/>
    </row>
    <row r="178" spans="1:15">
      <c r="A178" s="15" t="str">
        <f t="shared" si="6"/>
        <v/>
      </c>
      <c r="B178" s="12"/>
      <c r="C178" s="53"/>
      <c r="D178" s="9"/>
      <c r="E178" s="9"/>
      <c r="F178" s="9"/>
      <c r="G178" s="13"/>
      <c r="H178" s="13"/>
      <c r="I178" s="13"/>
      <c r="J178" s="13"/>
      <c r="K178" s="13"/>
      <c r="L178" s="16" t="str">
        <f t="shared" si="7"/>
        <v/>
      </c>
      <c r="M178" s="16" t="str">
        <f t="shared" si="8"/>
        <v/>
      </c>
      <c r="N178" s="12"/>
      <c r="O178" s="53"/>
    </row>
    <row r="179" spans="1:15">
      <c r="A179" s="15" t="str">
        <f t="shared" si="6"/>
        <v/>
      </c>
      <c r="B179" s="12"/>
      <c r="C179" s="53"/>
      <c r="D179" s="9"/>
      <c r="E179" s="9"/>
      <c r="F179" s="9"/>
      <c r="G179" s="13"/>
      <c r="H179" s="13"/>
      <c r="I179" s="13"/>
      <c r="J179" s="13"/>
      <c r="K179" s="13"/>
      <c r="L179" s="16" t="str">
        <f t="shared" si="7"/>
        <v/>
      </c>
      <c r="M179" s="16" t="str">
        <f t="shared" si="8"/>
        <v/>
      </c>
      <c r="N179" s="12"/>
      <c r="O179" s="53"/>
    </row>
    <row r="180" spans="1:15">
      <c r="A180" s="15" t="str">
        <f t="shared" si="6"/>
        <v/>
      </c>
      <c r="B180" s="12"/>
      <c r="C180" s="53"/>
      <c r="D180" s="9"/>
      <c r="E180" s="9"/>
      <c r="F180" s="9"/>
      <c r="G180" s="13"/>
      <c r="H180" s="13"/>
      <c r="I180" s="13"/>
      <c r="J180" s="13"/>
      <c r="K180" s="13"/>
      <c r="L180" s="16" t="str">
        <f t="shared" si="7"/>
        <v/>
      </c>
      <c r="M180" s="16" t="str">
        <f t="shared" si="8"/>
        <v/>
      </c>
      <c r="N180" s="12"/>
      <c r="O180" s="53"/>
    </row>
    <row r="181" spans="1:15">
      <c r="A181" s="15" t="str">
        <f t="shared" si="6"/>
        <v/>
      </c>
      <c r="B181" s="12"/>
      <c r="C181" s="53"/>
      <c r="D181" s="9"/>
      <c r="E181" s="9"/>
      <c r="F181" s="9"/>
      <c r="G181" s="13"/>
      <c r="H181" s="13"/>
      <c r="I181" s="13"/>
      <c r="J181" s="13"/>
      <c r="K181" s="13"/>
      <c r="L181" s="16" t="str">
        <f t="shared" si="7"/>
        <v/>
      </c>
      <c r="M181" s="16" t="str">
        <f t="shared" si="8"/>
        <v/>
      </c>
      <c r="N181" s="12"/>
      <c r="O181" s="53"/>
    </row>
    <row r="182" spans="1:15">
      <c r="A182" s="15" t="str">
        <f t="shared" si="6"/>
        <v/>
      </c>
      <c r="B182" s="12"/>
      <c r="C182" s="53"/>
      <c r="D182" s="9"/>
      <c r="E182" s="9"/>
      <c r="F182" s="9"/>
      <c r="G182" s="13"/>
      <c r="H182" s="13"/>
      <c r="I182" s="13"/>
      <c r="J182" s="13"/>
      <c r="K182" s="13"/>
      <c r="L182" s="16" t="str">
        <f t="shared" si="7"/>
        <v/>
      </c>
      <c r="M182" s="16" t="str">
        <f t="shared" si="8"/>
        <v/>
      </c>
      <c r="N182" s="12"/>
      <c r="O182" s="53"/>
    </row>
    <row r="183" spans="1:15">
      <c r="A183" s="15" t="str">
        <f t="shared" si="6"/>
        <v/>
      </c>
      <c r="B183" s="12"/>
      <c r="C183" s="53"/>
      <c r="D183" s="9"/>
      <c r="E183" s="9"/>
      <c r="F183" s="9"/>
      <c r="G183" s="13"/>
      <c r="H183" s="13"/>
      <c r="I183" s="13"/>
      <c r="J183" s="13"/>
      <c r="K183" s="13"/>
      <c r="L183" s="16" t="str">
        <f t="shared" si="7"/>
        <v/>
      </c>
      <c r="M183" s="16" t="str">
        <f t="shared" si="8"/>
        <v/>
      </c>
      <c r="N183" s="12"/>
      <c r="O183" s="53"/>
    </row>
    <row r="184" spans="1:15">
      <c r="A184" s="15" t="str">
        <f t="shared" si="6"/>
        <v/>
      </c>
      <c r="B184" s="12"/>
      <c r="C184" s="53"/>
      <c r="D184" s="9"/>
      <c r="E184" s="9"/>
      <c r="F184" s="9"/>
      <c r="G184" s="13"/>
      <c r="H184" s="13"/>
      <c r="I184" s="13"/>
      <c r="J184" s="13"/>
      <c r="K184" s="13"/>
      <c r="L184" s="16" t="str">
        <f t="shared" si="7"/>
        <v/>
      </c>
      <c r="M184" s="16" t="str">
        <f t="shared" si="8"/>
        <v/>
      </c>
      <c r="N184" s="12"/>
      <c r="O184" s="53"/>
    </row>
    <row r="185" spans="1:15">
      <c r="A185" s="15" t="str">
        <f t="shared" si="6"/>
        <v/>
      </c>
      <c r="B185" s="12"/>
      <c r="C185" s="53"/>
      <c r="D185" s="9"/>
      <c r="E185" s="9"/>
      <c r="F185" s="9"/>
      <c r="G185" s="13"/>
      <c r="H185" s="13"/>
      <c r="I185" s="13"/>
      <c r="J185" s="13"/>
      <c r="K185" s="13"/>
      <c r="L185" s="16" t="str">
        <f t="shared" si="7"/>
        <v/>
      </c>
      <c r="M185" s="16" t="str">
        <f t="shared" si="8"/>
        <v/>
      </c>
      <c r="N185" s="12"/>
      <c r="O185" s="53"/>
    </row>
    <row r="186" spans="1:15">
      <c r="A186" s="15" t="str">
        <f t="shared" si="6"/>
        <v/>
      </c>
      <c r="B186" s="12"/>
      <c r="C186" s="53"/>
      <c r="D186" s="9"/>
      <c r="E186" s="9"/>
      <c r="F186" s="9"/>
      <c r="G186" s="13"/>
      <c r="H186" s="13"/>
      <c r="I186" s="13"/>
      <c r="J186" s="13"/>
      <c r="K186" s="13"/>
      <c r="L186" s="16" t="str">
        <f t="shared" si="7"/>
        <v/>
      </c>
      <c r="M186" s="16" t="str">
        <f t="shared" si="8"/>
        <v/>
      </c>
      <c r="N186" s="12"/>
      <c r="O186" s="53"/>
    </row>
    <row r="187" spans="1:15">
      <c r="A187" s="15" t="str">
        <f t="shared" si="6"/>
        <v/>
      </c>
      <c r="B187" s="12"/>
      <c r="C187" s="53"/>
      <c r="D187" s="9"/>
      <c r="E187" s="9"/>
      <c r="F187" s="9"/>
      <c r="G187" s="13"/>
      <c r="H187" s="13"/>
      <c r="I187" s="13"/>
      <c r="J187" s="13"/>
      <c r="K187" s="13"/>
      <c r="L187" s="16" t="str">
        <f t="shared" si="7"/>
        <v/>
      </c>
      <c r="M187" s="16" t="str">
        <f t="shared" si="8"/>
        <v/>
      </c>
      <c r="N187" s="12"/>
      <c r="O187" s="53"/>
    </row>
    <row r="188" spans="1:15">
      <c r="A188" s="15" t="str">
        <f t="shared" si="6"/>
        <v/>
      </c>
      <c r="B188" s="12"/>
      <c r="C188" s="53"/>
      <c r="D188" s="9"/>
      <c r="E188" s="9"/>
      <c r="F188" s="9"/>
      <c r="G188" s="13"/>
      <c r="H188" s="13"/>
      <c r="I188" s="13"/>
      <c r="J188" s="13"/>
      <c r="K188" s="13"/>
      <c r="L188" s="16" t="str">
        <f t="shared" si="7"/>
        <v/>
      </c>
      <c r="M188" s="16" t="str">
        <f t="shared" si="8"/>
        <v/>
      </c>
      <c r="N188" s="12"/>
      <c r="O188" s="53"/>
    </row>
    <row r="189" spans="1:15">
      <c r="A189" s="15" t="str">
        <f t="shared" si="6"/>
        <v/>
      </c>
      <c r="B189" s="12"/>
      <c r="C189" s="53"/>
      <c r="D189" s="9"/>
      <c r="E189" s="9"/>
      <c r="F189" s="9"/>
      <c r="G189" s="13"/>
      <c r="H189" s="13"/>
      <c r="I189" s="13"/>
      <c r="J189" s="13"/>
      <c r="K189" s="13"/>
      <c r="L189" s="16" t="str">
        <f t="shared" si="7"/>
        <v/>
      </c>
      <c r="M189" s="16" t="str">
        <f t="shared" si="8"/>
        <v/>
      </c>
      <c r="N189" s="12"/>
      <c r="O189" s="53"/>
    </row>
    <row r="190" spans="1:15">
      <c r="A190" s="15" t="str">
        <f t="shared" si="6"/>
        <v/>
      </c>
      <c r="B190" s="12"/>
      <c r="C190" s="53"/>
      <c r="D190" s="9"/>
      <c r="E190" s="9"/>
      <c r="F190" s="9"/>
      <c r="G190" s="13"/>
      <c r="H190" s="13"/>
      <c r="I190" s="13"/>
      <c r="J190" s="13"/>
      <c r="K190" s="13"/>
      <c r="L190" s="16" t="str">
        <f t="shared" si="7"/>
        <v/>
      </c>
      <c r="M190" s="16" t="str">
        <f t="shared" si="8"/>
        <v/>
      </c>
      <c r="N190" s="12"/>
      <c r="O190" s="53"/>
    </row>
    <row r="191" spans="1:15">
      <c r="A191" s="15" t="str">
        <f t="shared" si="6"/>
        <v/>
      </c>
      <c r="B191" s="12"/>
      <c r="C191" s="53"/>
      <c r="D191" s="9"/>
      <c r="E191" s="9"/>
      <c r="F191" s="9"/>
      <c r="G191" s="13"/>
      <c r="H191" s="13"/>
      <c r="I191" s="13"/>
      <c r="J191" s="13"/>
      <c r="K191" s="13"/>
      <c r="L191" s="16" t="str">
        <f t="shared" si="7"/>
        <v/>
      </c>
      <c r="M191" s="16" t="str">
        <f t="shared" si="8"/>
        <v/>
      </c>
      <c r="N191" s="12"/>
      <c r="O191" s="53"/>
    </row>
    <row r="192" spans="1:15">
      <c r="A192" s="15" t="str">
        <f t="shared" si="6"/>
        <v/>
      </c>
      <c r="B192" s="12"/>
      <c r="C192" s="53"/>
      <c r="D192" s="9"/>
      <c r="E192" s="9"/>
      <c r="F192" s="9"/>
      <c r="G192" s="13"/>
      <c r="H192" s="13"/>
      <c r="I192" s="13"/>
      <c r="J192" s="13"/>
      <c r="K192" s="13"/>
      <c r="L192" s="16" t="str">
        <f t="shared" si="7"/>
        <v/>
      </c>
      <c r="M192" s="16" t="str">
        <f t="shared" si="8"/>
        <v/>
      </c>
      <c r="N192" s="12"/>
      <c r="O192" s="53"/>
    </row>
    <row r="193" spans="1:15">
      <c r="A193" s="15" t="str">
        <f t="shared" si="6"/>
        <v/>
      </c>
      <c r="B193" s="12"/>
      <c r="C193" s="53"/>
      <c r="D193" s="9"/>
      <c r="E193" s="9"/>
      <c r="F193" s="9"/>
      <c r="G193" s="13"/>
      <c r="H193" s="13"/>
      <c r="I193" s="13"/>
      <c r="J193" s="13"/>
      <c r="K193" s="13"/>
      <c r="L193" s="16" t="str">
        <f t="shared" si="7"/>
        <v/>
      </c>
      <c r="M193" s="16" t="str">
        <f t="shared" si="8"/>
        <v/>
      </c>
      <c r="N193" s="12"/>
      <c r="O193" s="53"/>
    </row>
    <row r="194" spans="1:15">
      <c r="A194" s="15" t="str">
        <f t="shared" si="6"/>
        <v/>
      </c>
      <c r="B194" s="12"/>
      <c r="C194" s="53"/>
      <c r="D194" s="9"/>
      <c r="E194" s="9"/>
      <c r="F194" s="9"/>
      <c r="G194" s="13"/>
      <c r="H194" s="13"/>
      <c r="I194" s="13"/>
      <c r="J194" s="13"/>
      <c r="K194" s="13"/>
      <c r="L194" s="16" t="str">
        <f t="shared" si="7"/>
        <v/>
      </c>
      <c r="M194" s="16" t="str">
        <f t="shared" si="8"/>
        <v/>
      </c>
      <c r="N194" s="12"/>
      <c r="O194" s="53"/>
    </row>
    <row r="195" spans="1:15">
      <c r="A195" s="15" t="str">
        <f t="shared" si="6"/>
        <v/>
      </c>
      <c r="B195" s="12"/>
      <c r="C195" s="53"/>
      <c r="D195" s="9"/>
      <c r="E195" s="9"/>
      <c r="F195" s="9"/>
      <c r="G195" s="13"/>
      <c r="H195" s="13"/>
      <c r="I195" s="13"/>
      <c r="J195" s="13"/>
      <c r="K195" s="13"/>
      <c r="L195" s="16" t="str">
        <f t="shared" si="7"/>
        <v/>
      </c>
      <c r="M195" s="16" t="str">
        <f t="shared" si="8"/>
        <v/>
      </c>
      <c r="N195" s="12"/>
      <c r="O195" s="53"/>
    </row>
    <row r="196" spans="1:15">
      <c r="A196" s="15" t="str">
        <f t="shared" si="6"/>
        <v/>
      </c>
      <c r="B196" s="12"/>
      <c r="C196" s="53"/>
      <c r="D196" s="9"/>
      <c r="E196" s="9"/>
      <c r="F196" s="9"/>
      <c r="G196" s="13"/>
      <c r="H196" s="13"/>
      <c r="I196" s="13"/>
      <c r="J196" s="13"/>
      <c r="K196" s="13"/>
      <c r="L196" s="16" t="str">
        <f t="shared" si="7"/>
        <v/>
      </c>
      <c r="M196" s="16" t="str">
        <f t="shared" si="8"/>
        <v/>
      </c>
      <c r="N196" s="12"/>
      <c r="O196" s="53"/>
    </row>
    <row r="197" spans="1:15">
      <c r="A197" s="15" t="str">
        <f t="shared" si="6"/>
        <v/>
      </c>
      <c r="B197" s="12"/>
      <c r="C197" s="53"/>
      <c r="D197" s="9"/>
      <c r="E197" s="9"/>
      <c r="F197" s="9"/>
      <c r="G197" s="13"/>
      <c r="H197" s="13"/>
      <c r="I197" s="13"/>
      <c r="J197" s="13"/>
      <c r="K197" s="13"/>
      <c r="L197" s="16" t="str">
        <f t="shared" si="7"/>
        <v/>
      </c>
      <c r="M197" s="16" t="str">
        <f t="shared" si="8"/>
        <v/>
      </c>
      <c r="N197" s="12"/>
      <c r="O197" s="53"/>
    </row>
    <row r="198" spans="1:15">
      <c r="A198" s="15" t="str">
        <f t="shared" si="6"/>
        <v/>
      </c>
      <c r="B198" s="12"/>
      <c r="C198" s="53"/>
      <c r="D198" s="9"/>
      <c r="E198" s="9"/>
      <c r="F198" s="9"/>
      <c r="G198" s="13"/>
      <c r="H198" s="13"/>
      <c r="I198" s="13"/>
      <c r="J198" s="13"/>
      <c r="K198" s="13"/>
      <c r="L198" s="16" t="str">
        <f t="shared" si="7"/>
        <v/>
      </c>
      <c r="M198" s="16" t="str">
        <f t="shared" si="8"/>
        <v/>
      </c>
      <c r="N198" s="12"/>
      <c r="O198" s="53"/>
    </row>
    <row r="199" spans="1:15">
      <c r="A199" s="15" t="str">
        <f t="shared" ref="A199:A262" si="9">IF(B199="","",TEXT(ROW()-6,"0000"))</f>
        <v/>
      </c>
      <c r="B199" s="12"/>
      <c r="C199" s="53"/>
      <c r="D199" s="9"/>
      <c r="E199" s="9"/>
      <c r="F199" s="9"/>
      <c r="G199" s="13"/>
      <c r="H199" s="13"/>
      <c r="I199" s="13"/>
      <c r="J199" s="13"/>
      <c r="K199" s="13"/>
      <c r="L199" s="16" t="str">
        <f t="shared" ref="L199:L256" si="10">IF(G199="","",MAX(G199-I199,0))</f>
        <v/>
      </c>
      <c r="M199" s="16" t="str">
        <f t="shared" ref="M199:M256" si="11">IF(G199="","",MAX(I199-G199,0))</f>
        <v/>
      </c>
      <c r="N199" s="12"/>
      <c r="O199" s="53"/>
    </row>
    <row r="200" spans="1:15">
      <c r="A200" s="15" t="str">
        <f t="shared" si="9"/>
        <v/>
      </c>
      <c r="B200" s="12"/>
      <c r="C200" s="53"/>
      <c r="D200" s="9"/>
      <c r="E200" s="9"/>
      <c r="F200" s="9"/>
      <c r="G200" s="13"/>
      <c r="H200" s="13"/>
      <c r="I200" s="13"/>
      <c r="J200" s="13"/>
      <c r="K200" s="13"/>
      <c r="L200" s="16" t="str">
        <f t="shared" si="10"/>
        <v/>
      </c>
      <c r="M200" s="16" t="str">
        <f t="shared" si="11"/>
        <v/>
      </c>
      <c r="N200" s="12"/>
      <c r="O200" s="53"/>
    </row>
    <row r="201" spans="1:15">
      <c r="A201" s="15" t="str">
        <f t="shared" si="9"/>
        <v/>
      </c>
      <c r="B201" s="12"/>
      <c r="C201" s="53"/>
      <c r="D201" s="9"/>
      <c r="E201" s="9"/>
      <c r="F201" s="9"/>
      <c r="G201" s="13"/>
      <c r="H201" s="13"/>
      <c r="I201" s="13"/>
      <c r="J201" s="13"/>
      <c r="K201" s="13"/>
      <c r="L201" s="16" t="str">
        <f t="shared" si="10"/>
        <v/>
      </c>
      <c r="M201" s="16" t="str">
        <f t="shared" si="11"/>
        <v/>
      </c>
      <c r="N201" s="12"/>
      <c r="O201" s="53"/>
    </row>
    <row r="202" spans="1:15">
      <c r="A202" s="15" t="str">
        <f t="shared" si="9"/>
        <v/>
      </c>
      <c r="B202" s="12"/>
      <c r="C202" s="53"/>
      <c r="D202" s="9"/>
      <c r="E202" s="9"/>
      <c r="F202" s="9"/>
      <c r="G202" s="13"/>
      <c r="H202" s="13"/>
      <c r="I202" s="13"/>
      <c r="J202" s="13"/>
      <c r="K202" s="13"/>
      <c r="L202" s="16" t="str">
        <f t="shared" si="10"/>
        <v/>
      </c>
      <c r="M202" s="16" t="str">
        <f t="shared" si="11"/>
        <v/>
      </c>
      <c r="N202" s="12"/>
      <c r="O202" s="53"/>
    </row>
    <row r="203" spans="1:15">
      <c r="A203" s="15" t="str">
        <f t="shared" si="9"/>
        <v/>
      </c>
      <c r="B203" s="12"/>
      <c r="C203" s="53"/>
      <c r="D203" s="9"/>
      <c r="E203" s="9"/>
      <c r="F203" s="9"/>
      <c r="G203" s="13"/>
      <c r="H203" s="13"/>
      <c r="I203" s="13"/>
      <c r="J203" s="13"/>
      <c r="K203" s="13"/>
      <c r="L203" s="16" t="str">
        <f t="shared" si="10"/>
        <v/>
      </c>
      <c r="M203" s="16" t="str">
        <f t="shared" si="11"/>
        <v/>
      </c>
      <c r="N203" s="12"/>
      <c r="O203" s="53"/>
    </row>
    <row r="204" spans="1:15">
      <c r="A204" s="15" t="str">
        <f t="shared" si="9"/>
        <v/>
      </c>
      <c r="B204" s="12"/>
      <c r="C204" s="53"/>
      <c r="D204" s="9"/>
      <c r="E204" s="9"/>
      <c r="F204" s="9"/>
      <c r="G204" s="13"/>
      <c r="H204" s="13"/>
      <c r="I204" s="13"/>
      <c r="J204" s="13"/>
      <c r="K204" s="13"/>
      <c r="L204" s="16" t="str">
        <f t="shared" si="10"/>
        <v/>
      </c>
      <c r="M204" s="16" t="str">
        <f t="shared" si="11"/>
        <v/>
      </c>
      <c r="N204" s="12"/>
      <c r="O204" s="53"/>
    </row>
    <row r="205" spans="1:15">
      <c r="A205" s="15" t="str">
        <f t="shared" si="9"/>
        <v/>
      </c>
      <c r="B205" s="12"/>
      <c r="C205" s="53"/>
      <c r="D205" s="9"/>
      <c r="E205" s="9"/>
      <c r="F205" s="9"/>
      <c r="G205" s="13"/>
      <c r="H205" s="13"/>
      <c r="I205" s="13"/>
      <c r="J205" s="13"/>
      <c r="K205" s="13"/>
      <c r="L205" s="16" t="str">
        <f t="shared" si="10"/>
        <v/>
      </c>
      <c r="M205" s="16" t="str">
        <f t="shared" si="11"/>
        <v/>
      </c>
      <c r="N205" s="12"/>
      <c r="O205" s="53"/>
    </row>
    <row r="206" spans="1:15">
      <c r="A206" s="15" t="str">
        <f t="shared" si="9"/>
        <v/>
      </c>
      <c r="B206" s="12"/>
      <c r="C206" s="53"/>
      <c r="D206" s="9"/>
      <c r="E206" s="9"/>
      <c r="F206" s="9"/>
      <c r="G206" s="13"/>
      <c r="H206" s="13"/>
      <c r="I206" s="13"/>
      <c r="J206" s="13"/>
      <c r="K206" s="13"/>
      <c r="L206" s="16" t="str">
        <f t="shared" si="10"/>
        <v/>
      </c>
      <c r="M206" s="16" t="str">
        <f t="shared" si="11"/>
        <v/>
      </c>
      <c r="N206" s="12"/>
      <c r="O206" s="53"/>
    </row>
    <row r="207" spans="1:15">
      <c r="A207" s="15" t="str">
        <f t="shared" si="9"/>
        <v/>
      </c>
      <c r="B207" s="12"/>
      <c r="C207" s="53"/>
      <c r="D207" s="9"/>
      <c r="E207" s="9"/>
      <c r="F207" s="9"/>
      <c r="G207" s="13"/>
      <c r="H207" s="13"/>
      <c r="I207" s="13"/>
      <c r="J207" s="13"/>
      <c r="K207" s="13"/>
      <c r="L207" s="16" t="str">
        <f t="shared" si="10"/>
        <v/>
      </c>
      <c r="M207" s="16" t="str">
        <f t="shared" si="11"/>
        <v/>
      </c>
      <c r="N207" s="12"/>
      <c r="O207" s="53"/>
    </row>
    <row r="208" spans="1:15">
      <c r="A208" s="15" t="str">
        <f t="shared" si="9"/>
        <v/>
      </c>
      <c r="B208" s="12"/>
      <c r="C208" s="53"/>
      <c r="D208" s="9"/>
      <c r="E208" s="9"/>
      <c r="F208" s="9"/>
      <c r="G208" s="13"/>
      <c r="H208" s="13"/>
      <c r="I208" s="13"/>
      <c r="J208" s="13"/>
      <c r="K208" s="13"/>
      <c r="L208" s="16" t="str">
        <f t="shared" si="10"/>
        <v/>
      </c>
      <c r="M208" s="16" t="str">
        <f t="shared" si="11"/>
        <v/>
      </c>
      <c r="N208" s="12"/>
      <c r="O208" s="53"/>
    </row>
    <row r="209" spans="1:15">
      <c r="A209" s="15" t="str">
        <f t="shared" si="9"/>
        <v/>
      </c>
      <c r="B209" s="12"/>
      <c r="C209" s="53"/>
      <c r="D209" s="9"/>
      <c r="E209" s="9"/>
      <c r="F209" s="9"/>
      <c r="G209" s="13"/>
      <c r="H209" s="13"/>
      <c r="I209" s="13"/>
      <c r="J209" s="13"/>
      <c r="K209" s="13"/>
      <c r="L209" s="16" t="str">
        <f t="shared" si="10"/>
        <v/>
      </c>
      <c r="M209" s="16" t="str">
        <f t="shared" si="11"/>
        <v/>
      </c>
      <c r="N209" s="12"/>
      <c r="O209" s="53"/>
    </row>
    <row r="210" spans="1:15">
      <c r="A210" s="15" t="str">
        <f t="shared" si="9"/>
        <v/>
      </c>
      <c r="B210" s="12"/>
      <c r="C210" s="53"/>
      <c r="D210" s="9"/>
      <c r="E210" s="9"/>
      <c r="F210" s="9"/>
      <c r="G210" s="13"/>
      <c r="H210" s="13"/>
      <c r="I210" s="13"/>
      <c r="J210" s="13"/>
      <c r="K210" s="13"/>
      <c r="L210" s="16" t="str">
        <f t="shared" si="10"/>
        <v/>
      </c>
      <c r="M210" s="16" t="str">
        <f t="shared" si="11"/>
        <v/>
      </c>
      <c r="N210" s="12"/>
      <c r="O210" s="53"/>
    </row>
    <row r="211" spans="1:15">
      <c r="A211" s="15" t="str">
        <f t="shared" si="9"/>
        <v/>
      </c>
      <c r="B211" s="12"/>
      <c r="C211" s="53"/>
      <c r="D211" s="9"/>
      <c r="E211" s="9"/>
      <c r="F211" s="9"/>
      <c r="G211" s="13"/>
      <c r="H211" s="13"/>
      <c r="I211" s="13"/>
      <c r="J211" s="13"/>
      <c r="K211" s="13"/>
      <c r="L211" s="16" t="str">
        <f t="shared" si="10"/>
        <v/>
      </c>
      <c r="M211" s="16" t="str">
        <f t="shared" si="11"/>
        <v/>
      </c>
      <c r="N211" s="12"/>
      <c r="O211" s="53"/>
    </row>
    <row r="212" spans="1:15">
      <c r="A212" s="15" t="str">
        <f t="shared" si="9"/>
        <v/>
      </c>
      <c r="B212" s="12"/>
      <c r="C212" s="53"/>
      <c r="D212" s="9"/>
      <c r="E212" s="9"/>
      <c r="F212" s="9"/>
      <c r="G212" s="13"/>
      <c r="H212" s="13"/>
      <c r="I212" s="13"/>
      <c r="J212" s="13"/>
      <c r="K212" s="13"/>
      <c r="L212" s="16" t="str">
        <f t="shared" si="10"/>
        <v/>
      </c>
      <c r="M212" s="16" t="str">
        <f t="shared" si="11"/>
        <v/>
      </c>
      <c r="N212" s="12"/>
      <c r="O212" s="53"/>
    </row>
    <row r="213" spans="1:15">
      <c r="A213" s="15" t="str">
        <f t="shared" si="9"/>
        <v/>
      </c>
      <c r="B213" s="12"/>
      <c r="C213" s="53"/>
      <c r="D213" s="9"/>
      <c r="E213" s="9"/>
      <c r="F213" s="9"/>
      <c r="G213" s="13"/>
      <c r="H213" s="13"/>
      <c r="I213" s="13"/>
      <c r="J213" s="13"/>
      <c r="K213" s="13"/>
      <c r="L213" s="16" t="str">
        <f t="shared" si="10"/>
        <v/>
      </c>
      <c r="M213" s="16" t="str">
        <f t="shared" si="11"/>
        <v/>
      </c>
      <c r="N213" s="12"/>
      <c r="O213" s="53"/>
    </row>
    <row r="214" spans="1:15">
      <c r="A214" s="15" t="str">
        <f t="shared" si="9"/>
        <v/>
      </c>
      <c r="B214" s="12"/>
      <c r="C214" s="53"/>
      <c r="D214" s="9"/>
      <c r="E214" s="9"/>
      <c r="F214" s="9"/>
      <c r="G214" s="13"/>
      <c r="H214" s="13"/>
      <c r="I214" s="13"/>
      <c r="J214" s="13"/>
      <c r="K214" s="13"/>
      <c r="L214" s="16" t="str">
        <f t="shared" si="10"/>
        <v/>
      </c>
      <c r="M214" s="16" t="str">
        <f t="shared" si="11"/>
        <v/>
      </c>
      <c r="N214" s="12"/>
      <c r="O214" s="53"/>
    </row>
    <row r="215" spans="1:15">
      <c r="A215" s="15" t="str">
        <f t="shared" si="9"/>
        <v/>
      </c>
      <c r="B215" s="12"/>
      <c r="C215" s="53"/>
      <c r="D215" s="9"/>
      <c r="E215" s="9"/>
      <c r="F215" s="9"/>
      <c r="G215" s="13"/>
      <c r="H215" s="13"/>
      <c r="I215" s="13"/>
      <c r="J215" s="13"/>
      <c r="K215" s="13"/>
      <c r="L215" s="16" t="str">
        <f t="shared" si="10"/>
        <v/>
      </c>
      <c r="M215" s="16" t="str">
        <f t="shared" si="11"/>
        <v/>
      </c>
      <c r="N215" s="12"/>
      <c r="O215" s="53"/>
    </row>
    <row r="216" spans="1:15">
      <c r="A216" s="15" t="str">
        <f t="shared" si="9"/>
        <v/>
      </c>
      <c r="B216" s="12"/>
      <c r="C216" s="53"/>
      <c r="D216" s="9"/>
      <c r="E216" s="9"/>
      <c r="F216" s="9"/>
      <c r="G216" s="13"/>
      <c r="H216" s="13"/>
      <c r="I216" s="13"/>
      <c r="J216" s="13"/>
      <c r="K216" s="13"/>
      <c r="L216" s="16" t="str">
        <f t="shared" si="10"/>
        <v/>
      </c>
      <c r="M216" s="16" t="str">
        <f t="shared" si="11"/>
        <v/>
      </c>
      <c r="N216" s="12"/>
      <c r="O216" s="53"/>
    </row>
    <row r="217" spans="1:15">
      <c r="A217" s="15" t="str">
        <f t="shared" si="9"/>
        <v/>
      </c>
      <c r="B217" s="12"/>
      <c r="C217" s="53"/>
      <c r="D217" s="9"/>
      <c r="E217" s="9"/>
      <c r="F217" s="9"/>
      <c r="G217" s="13"/>
      <c r="H217" s="13"/>
      <c r="I217" s="13"/>
      <c r="J217" s="13"/>
      <c r="K217" s="13"/>
      <c r="L217" s="16" t="str">
        <f t="shared" si="10"/>
        <v/>
      </c>
      <c r="M217" s="16" t="str">
        <f t="shared" si="11"/>
        <v/>
      </c>
      <c r="N217" s="12"/>
      <c r="O217" s="53"/>
    </row>
    <row r="218" spans="1:15">
      <c r="A218" s="15" t="str">
        <f t="shared" si="9"/>
        <v/>
      </c>
      <c r="B218" s="12"/>
      <c r="C218" s="53"/>
      <c r="D218" s="9"/>
      <c r="E218" s="9"/>
      <c r="F218" s="9"/>
      <c r="G218" s="13"/>
      <c r="H218" s="13"/>
      <c r="I218" s="13"/>
      <c r="J218" s="13"/>
      <c r="K218" s="13"/>
      <c r="L218" s="16" t="str">
        <f t="shared" si="10"/>
        <v/>
      </c>
      <c r="M218" s="16" t="str">
        <f t="shared" si="11"/>
        <v/>
      </c>
      <c r="N218" s="12"/>
      <c r="O218" s="53"/>
    </row>
    <row r="219" spans="1:15">
      <c r="A219" s="15" t="str">
        <f t="shared" si="9"/>
        <v/>
      </c>
      <c r="B219" s="12"/>
      <c r="C219" s="53"/>
      <c r="D219" s="9"/>
      <c r="E219" s="9"/>
      <c r="F219" s="9"/>
      <c r="G219" s="13"/>
      <c r="H219" s="13"/>
      <c r="I219" s="13"/>
      <c r="J219" s="13"/>
      <c r="K219" s="13"/>
      <c r="L219" s="16" t="str">
        <f t="shared" si="10"/>
        <v/>
      </c>
      <c r="M219" s="16" t="str">
        <f t="shared" si="11"/>
        <v/>
      </c>
      <c r="N219" s="12"/>
      <c r="O219" s="53"/>
    </row>
    <row r="220" spans="1:15">
      <c r="A220" s="15" t="str">
        <f t="shared" si="9"/>
        <v/>
      </c>
      <c r="B220" s="12"/>
      <c r="C220" s="53"/>
      <c r="D220" s="9"/>
      <c r="E220" s="9"/>
      <c r="F220" s="9"/>
      <c r="G220" s="13"/>
      <c r="H220" s="13"/>
      <c r="I220" s="13"/>
      <c r="J220" s="13"/>
      <c r="K220" s="13"/>
      <c r="L220" s="16" t="str">
        <f t="shared" si="10"/>
        <v/>
      </c>
      <c r="M220" s="16" t="str">
        <f t="shared" si="11"/>
        <v/>
      </c>
      <c r="N220" s="12"/>
      <c r="O220" s="53"/>
    </row>
    <row r="221" spans="1:15">
      <c r="A221" s="15" t="str">
        <f t="shared" si="9"/>
        <v/>
      </c>
      <c r="B221" s="12"/>
      <c r="C221" s="53"/>
      <c r="D221" s="9"/>
      <c r="E221" s="9"/>
      <c r="F221" s="9"/>
      <c r="G221" s="13"/>
      <c r="H221" s="13"/>
      <c r="I221" s="13"/>
      <c r="J221" s="13"/>
      <c r="K221" s="13"/>
      <c r="L221" s="16" t="str">
        <f t="shared" si="10"/>
        <v/>
      </c>
      <c r="M221" s="16" t="str">
        <f t="shared" si="11"/>
        <v/>
      </c>
      <c r="N221" s="12"/>
      <c r="O221" s="53"/>
    </row>
    <row r="222" spans="1:15">
      <c r="A222" s="15" t="str">
        <f t="shared" si="9"/>
        <v/>
      </c>
      <c r="B222" s="12"/>
      <c r="C222" s="53"/>
      <c r="D222" s="9"/>
      <c r="E222" s="9"/>
      <c r="F222" s="9"/>
      <c r="G222" s="13"/>
      <c r="H222" s="13"/>
      <c r="I222" s="13"/>
      <c r="J222" s="13"/>
      <c r="K222" s="13"/>
      <c r="L222" s="16" t="str">
        <f t="shared" si="10"/>
        <v/>
      </c>
      <c r="M222" s="16" t="str">
        <f t="shared" si="11"/>
        <v/>
      </c>
      <c r="N222" s="12"/>
      <c r="O222" s="53"/>
    </row>
    <row r="223" spans="1:15">
      <c r="A223" s="15" t="str">
        <f t="shared" si="9"/>
        <v/>
      </c>
      <c r="B223" s="12"/>
      <c r="C223" s="53"/>
      <c r="D223" s="9"/>
      <c r="E223" s="9"/>
      <c r="F223" s="9"/>
      <c r="G223" s="13"/>
      <c r="H223" s="13"/>
      <c r="I223" s="13"/>
      <c r="J223" s="13"/>
      <c r="K223" s="13"/>
      <c r="L223" s="16" t="str">
        <f t="shared" si="10"/>
        <v/>
      </c>
      <c r="M223" s="16" t="str">
        <f t="shared" si="11"/>
        <v/>
      </c>
      <c r="N223" s="12"/>
      <c r="O223" s="53"/>
    </row>
    <row r="224" spans="1:15">
      <c r="A224" s="15" t="str">
        <f t="shared" si="9"/>
        <v/>
      </c>
      <c r="B224" s="12"/>
      <c r="C224" s="53"/>
      <c r="D224" s="9"/>
      <c r="E224" s="9"/>
      <c r="F224" s="9"/>
      <c r="G224" s="13"/>
      <c r="H224" s="13"/>
      <c r="I224" s="13"/>
      <c r="J224" s="13"/>
      <c r="K224" s="13"/>
      <c r="L224" s="16" t="str">
        <f t="shared" si="10"/>
        <v/>
      </c>
      <c r="M224" s="16" t="str">
        <f t="shared" si="11"/>
        <v/>
      </c>
      <c r="N224" s="12"/>
      <c r="O224" s="53"/>
    </row>
    <row r="225" spans="1:15">
      <c r="A225" s="15" t="str">
        <f t="shared" si="9"/>
        <v/>
      </c>
      <c r="B225" s="12"/>
      <c r="C225" s="53"/>
      <c r="D225" s="9"/>
      <c r="E225" s="9"/>
      <c r="F225" s="9"/>
      <c r="G225" s="13"/>
      <c r="H225" s="13"/>
      <c r="I225" s="13"/>
      <c r="J225" s="13"/>
      <c r="K225" s="13"/>
      <c r="L225" s="16" t="str">
        <f t="shared" si="10"/>
        <v/>
      </c>
      <c r="M225" s="16" t="str">
        <f t="shared" si="11"/>
        <v/>
      </c>
      <c r="N225" s="12"/>
      <c r="O225" s="53"/>
    </row>
    <row r="226" spans="1:15">
      <c r="A226" s="15" t="str">
        <f t="shared" si="9"/>
        <v/>
      </c>
      <c r="B226" s="12"/>
      <c r="C226" s="53"/>
      <c r="D226" s="9"/>
      <c r="E226" s="9"/>
      <c r="F226" s="9"/>
      <c r="G226" s="13"/>
      <c r="H226" s="13"/>
      <c r="I226" s="13"/>
      <c r="J226" s="13"/>
      <c r="K226" s="13"/>
      <c r="L226" s="16" t="str">
        <f t="shared" si="10"/>
        <v/>
      </c>
      <c r="M226" s="16" t="str">
        <f t="shared" si="11"/>
        <v/>
      </c>
      <c r="N226" s="12"/>
      <c r="O226" s="53"/>
    </row>
    <row r="227" spans="1:15">
      <c r="A227" s="15" t="str">
        <f t="shared" si="9"/>
        <v/>
      </c>
      <c r="B227" s="12"/>
      <c r="C227" s="53"/>
      <c r="D227" s="9"/>
      <c r="E227" s="9"/>
      <c r="F227" s="9"/>
      <c r="G227" s="13"/>
      <c r="H227" s="13"/>
      <c r="I227" s="13"/>
      <c r="J227" s="13"/>
      <c r="K227" s="13"/>
      <c r="L227" s="16" t="str">
        <f t="shared" si="10"/>
        <v/>
      </c>
      <c r="M227" s="16" t="str">
        <f t="shared" si="11"/>
        <v/>
      </c>
      <c r="N227" s="12"/>
      <c r="O227" s="53"/>
    </row>
    <row r="228" spans="1:15">
      <c r="A228" s="15" t="str">
        <f t="shared" si="9"/>
        <v/>
      </c>
      <c r="B228" s="12"/>
      <c r="C228" s="53"/>
      <c r="D228" s="9"/>
      <c r="E228" s="9"/>
      <c r="F228" s="9"/>
      <c r="G228" s="13"/>
      <c r="H228" s="13"/>
      <c r="I228" s="13"/>
      <c r="J228" s="13"/>
      <c r="K228" s="13"/>
      <c r="L228" s="16" t="str">
        <f t="shared" si="10"/>
        <v/>
      </c>
      <c r="M228" s="16" t="str">
        <f t="shared" si="11"/>
        <v/>
      </c>
      <c r="N228" s="12"/>
      <c r="O228" s="53"/>
    </row>
    <row r="229" spans="1:15">
      <c r="A229" s="15" t="str">
        <f t="shared" si="9"/>
        <v/>
      </c>
      <c r="B229" s="12"/>
      <c r="C229" s="53"/>
      <c r="D229" s="9"/>
      <c r="E229" s="9"/>
      <c r="F229" s="9"/>
      <c r="G229" s="13"/>
      <c r="H229" s="13"/>
      <c r="I229" s="13"/>
      <c r="J229" s="13"/>
      <c r="K229" s="13"/>
      <c r="L229" s="16" t="str">
        <f t="shared" si="10"/>
        <v/>
      </c>
      <c r="M229" s="16" t="str">
        <f t="shared" si="11"/>
        <v/>
      </c>
      <c r="N229" s="12"/>
      <c r="O229" s="53"/>
    </row>
    <row r="230" spans="1:15">
      <c r="A230" s="15" t="str">
        <f t="shared" si="9"/>
        <v/>
      </c>
      <c r="B230" s="12"/>
      <c r="C230" s="53"/>
      <c r="D230" s="9"/>
      <c r="E230" s="9"/>
      <c r="F230" s="9"/>
      <c r="G230" s="13"/>
      <c r="H230" s="13"/>
      <c r="I230" s="13"/>
      <c r="J230" s="13"/>
      <c r="K230" s="13"/>
      <c r="L230" s="16" t="str">
        <f t="shared" si="10"/>
        <v/>
      </c>
      <c r="M230" s="16" t="str">
        <f t="shared" si="11"/>
        <v/>
      </c>
      <c r="N230" s="12"/>
      <c r="O230" s="53"/>
    </row>
    <row r="231" spans="1:15">
      <c r="A231" s="15" t="str">
        <f t="shared" si="9"/>
        <v/>
      </c>
      <c r="B231" s="12"/>
      <c r="C231" s="53"/>
      <c r="D231" s="9"/>
      <c r="E231" s="9"/>
      <c r="F231" s="9"/>
      <c r="G231" s="13"/>
      <c r="H231" s="13"/>
      <c r="I231" s="13"/>
      <c r="J231" s="13"/>
      <c r="K231" s="13"/>
      <c r="L231" s="16" t="str">
        <f t="shared" si="10"/>
        <v/>
      </c>
      <c r="M231" s="16" t="str">
        <f t="shared" si="11"/>
        <v/>
      </c>
      <c r="N231" s="12"/>
      <c r="O231" s="53"/>
    </row>
    <row r="232" spans="1:15">
      <c r="A232" s="15" t="str">
        <f t="shared" si="9"/>
        <v/>
      </c>
      <c r="B232" s="12"/>
      <c r="C232" s="53"/>
      <c r="D232" s="9"/>
      <c r="E232" s="9"/>
      <c r="F232" s="9"/>
      <c r="G232" s="13"/>
      <c r="H232" s="13"/>
      <c r="I232" s="13"/>
      <c r="J232" s="13"/>
      <c r="K232" s="13"/>
      <c r="L232" s="16" t="str">
        <f t="shared" si="10"/>
        <v/>
      </c>
      <c r="M232" s="16" t="str">
        <f t="shared" si="11"/>
        <v/>
      </c>
      <c r="N232" s="12"/>
      <c r="O232" s="53"/>
    </row>
    <row r="233" spans="1:15">
      <c r="A233" s="15" t="str">
        <f t="shared" si="9"/>
        <v/>
      </c>
      <c r="B233" s="12"/>
      <c r="C233" s="53"/>
      <c r="D233" s="9"/>
      <c r="E233" s="9"/>
      <c r="F233" s="9"/>
      <c r="G233" s="13"/>
      <c r="H233" s="13"/>
      <c r="I233" s="13"/>
      <c r="J233" s="13"/>
      <c r="K233" s="13"/>
      <c r="L233" s="16" t="str">
        <f t="shared" si="10"/>
        <v/>
      </c>
      <c r="M233" s="16" t="str">
        <f t="shared" si="11"/>
        <v/>
      </c>
      <c r="N233" s="12"/>
      <c r="O233" s="53"/>
    </row>
    <row r="234" spans="1:15">
      <c r="A234" s="15" t="str">
        <f t="shared" si="9"/>
        <v/>
      </c>
      <c r="B234" s="12"/>
      <c r="C234" s="53"/>
      <c r="D234" s="9"/>
      <c r="E234" s="9"/>
      <c r="F234" s="9"/>
      <c r="G234" s="13"/>
      <c r="H234" s="13"/>
      <c r="I234" s="13"/>
      <c r="J234" s="13"/>
      <c r="K234" s="13"/>
      <c r="L234" s="16" t="str">
        <f t="shared" si="10"/>
        <v/>
      </c>
      <c r="M234" s="16" t="str">
        <f t="shared" si="11"/>
        <v/>
      </c>
      <c r="N234" s="12"/>
      <c r="O234" s="53"/>
    </row>
    <row r="235" spans="1:15">
      <c r="A235" s="15" t="str">
        <f t="shared" si="9"/>
        <v/>
      </c>
      <c r="B235" s="12"/>
      <c r="C235" s="53"/>
      <c r="D235" s="9"/>
      <c r="E235" s="9"/>
      <c r="F235" s="9"/>
      <c r="G235" s="13"/>
      <c r="H235" s="13"/>
      <c r="I235" s="13"/>
      <c r="J235" s="13"/>
      <c r="K235" s="13"/>
      <c r="L235" s="16" t="str">
        <f t="shared" si="10"/>
        <v/>
      </c>
      <c r="M235" s="16" t="str">
        <f t="shared" si="11"/>
        <v/>
      </c>
      <c r="N235" s="12"/>
      <c r="O235" s="53"/>
    </row>
    <row r="236" spans="1:15">
      <c r="A236" s="15" t="str">
        <f t="shared" si="9"/>
        <v/>
      </c>
      <c r="B236" s="12"/>
      <c r="C236" s="53"/>
      <c r="D236" s="9"/>
      <c r="E236" s="9"/>
      <c r="F236" s="9"/>
      <c r="G236" s="13"/>
      <c r="H236" s="13"/>
      <c r="I236" s="13"/>
      <c r="J236" s="13"/>
      <c r="K236" s="13"/>
      <c r="L236" s="16" t="str">
        <f t="shared" si="10"/>
        <v/>
      </c>
      <c r="M236" s="16" t="str">
        <f t="shared" si="11"/>
        <v/>
      </c>
      <c r="N236" s="12"/>
      <c r="O236" s="53"/>
    </row>
    <row r="237" spans="1:15">
      <c r="A237" s="15" t="str">
        <f t="shared" si="9"/>
        <v/>
      </c>
      <c r="B237" s="12"/>
      <c r="C237" s="53"/>
      <c r="D237" s="9"/>
      <c r="E237" s="9"/>
      <c r="F237" s="9"/>
      <c r="G237" s="13"/>
      <c r="H237" s="13"/>
      <c r="I237" s="13"/>
      <c r="J237" s="13"/>
      <c r="K237" s="13"/>
      <c r="L237" s="16" t="str">
        <f t="shared" si="10"/>
        <v/>
      </c>
      <c r="M237" s="16" t="str">
        <f t="shared" si="11"/>
        <v/>
      </c>
      <c r="N237" s="12"/>
      <c r="O237" s="53"/>
    </row>
    <row r="238" spans="1:15">
      <c r="A238" s="15" t="str">
        <f t="shared" si="9"/>
        <v/>
      </c>
      <c r="B238" s="12"/>
      <c r="C238" s="53"/>
      <c r="D238" s="9"/>
      <c r="E238" s="9"/>
      <c r="F238" s="9"/>
      <c r="G238" s="13"/>
      <c r="H238" s="13"/>
      <c r="I238" s="13"/>
      <c r="J238" s="13"/>
      <c r="K238" s="13"/>
      <c r="L238" s="16" t="str">
        <f t="shared" si="10"/>
        <v/>
      </c>
      <c r="M238" s="16" t="str">
        <f t="shared" si="11"/>
        <v/>
      </c>
      <c r="N238" s="12"/>
      <c r="O238" s="53"/>
    </row>
    <row r="239" spans="1:15">
      <c r="A239" s="15" t="str">
        <f t="shared" si="9"/>
        <v/>
      </c>
      <c r="B239" s="12"/>
      <c r="C239" s="53"/>
      <c r="D239" s="9"/>
      <c r="E239" s="9"/>
      <c r="F239" s="9"/>
      <c r="G239" s="13"/>
      <c r="H239" s="13"/>
      <c r="I239" s="13"/>
      <c r="J239" s="13"/>
      <c r="K239" s="13"/>
      <c r="L239" s="16" t="str">
        <f t="shared" si="10"/>
        <v/>
      </c>
      <c r="M239" s="16" t="str">
        <f t="shared" si="11"/>
        <v/>
      </c>
      <c r="N239" s="12"/>
      <c r="O239" s="53"/>
    </row>
    <row r="240" spans="1:15">
      <c r="A240" s="15" t="str">
        <f t="shared" si="9"/>
        <v/>
      </c>
      <c r="B240" s="12"/>
      <c r="C240" s="53"/>
      <c r="D240" s="9"/>
      <c r="E240" s="9"/>
      <c r="F240" s="9"/>
      <c r="G240" s="13"/>
      <c r="H240" s="13"/>
      <c r="I240" s="13"/>
      <c r="J240" s="13"/>
      <c r="K240" s="13"/>
      <c r="L240" s="16" t="str">
        <f t="shared" si="10"/>
        <v/>
      </c>
      <c r="M240" s="16" t="str">
        <f t="shared" si="11"/>
        <v/>
      </c>
      <c r="N240" s="12"/>
      <c r="O240" s="53"/>
    </row>
    <row r="241" spans="1:15">
      <c r="A241" s="15" t="str">
        <f t="shared" si="9"/>
        <v/>
      </c>
      <c r="B241" s="12"/>
      <c r="C241" s="53"/>
      <c r="D241" s="9"/>
      <c r="E241" s="9"/>
      <c r="F241" s="9"/>
      <c r="G241" s="13"/>
      <c r="H241" s="13"/>
      <c r="I241" s="13"/>
      <c r="J241" s="13"/>
      <c r="K241" s="13"/>
      <c r="L241" s="16" t="str">
        <f t="shared" si="10"/>
        <v/>
      </c>
      <c r="M241" s="16" t="str">
        <f t="shared" si="11"/>
        <v/>
      </c>
      <c r="N241" s="12"/>
      <c r="O241" s="53"/>
    </row>
    <row r="242" spans="1:15">
      <c r="A242" s="15" t="str">
        <f t="shared" si="9"/>
        <v/>
      </c>
      <c r="B242" s="12"/>
      <c r="C242" s="53"/>
      <c r="D242" s="9"/>
      <c r="E242" s="9"/>
      <c r="F242" s="9"/>
      <c r="G242" s="13"/>
      <c r="H242" s="13"/>
      <c r="I242" s="13"/>
      <c r="J242" s="13"/>
      <c r="K242" s="13"/>
      <c r="L242" s="16" t="str">
        <f t="shared" si="10"/>
        <v/>
      </c>
      <c r="M242" s="16" t="str">
        <f t="shared" si="11"/>
        <v/>
      </c>
      <c r="N242" s="12"/>
      <c r="O242" s="53"/>
    </row>
    <row r="243" spans="1:15">
      <c r="A243" s="15" t="str">
        <f t="shared" si="9"/>
        <v/>
      </c>
      <c r="B243" s="12"/>
      <c r="C243" s="53"/>
      <c r="D243" s="9"/>
      <c r="E243" s="9"/>
      <c r="F243" s="9"/>
      <c r="G243" s="13"/>
      <c r="H243" s="13"/>
      <c r="I243" s="13"/>
      <c r="J243" s="13"/>
      <c r="K243" s="13"/>
      <c r="L243" s="16" t="str">
        <f t="shared" si="10"/>
        <v/>
      </c>
      <c r="M243" s="16" t="str">
        <f t="shared" si="11"/>
        <v/>
      </c>
      <c r="N243" s="12"/>
      <c r="O243" s="53"/>
    </row>
    <row r="244" spans="1:15">
      <c r="A244" s="15" t="str">
        <f t="shared" si="9"/>
        <v/>
      </c>
      <c r="B244" s="12"/>
      <c r="C244" s="53"/>
      <c r="D244" s="9"/>
      <c r="E244" s="9"/>
      <c r="F244" s="9"/>
      <c r="G244" s="13"/>
      <c r="H244" s="13"/>
      <c r="I244" s="13"/>
      <c r="J244" s="13"/>
      <c r="K244" s="13"/>
      <c r="L244" s="16" t="str">
        <f t="shared" si="10"/>
        <v/>
      </c>
      <c r="M244" s="16" t="str">
        <f t="shared" si="11"/>
        <v/>
      </c>
      <c r="N244" s="12"/>
      <c r="O244" s="53"/>
    </row>
    <row r="245" spans="1:15">
      <c r="A245" s="15" t="str">
        <f t="shared" si="9"/>
        <v/>
      </c>
      <c r="B245" s="12"/>
      <c r="C245" s="53"/>
      <c r="D245" s="9"/>
      <c r="E245" s="9"/>
      <c r="F245" s="9"/>
      <c r="G245" s="13"/>
      <c r="H245" s="13"/>
      <c r="I245" s="13"/>
      <c r="J245" s="13"/>
      <c r="K245" s="13"/>
      <c r="L245" s="16" t="str">
        <f t="shared" si="10"/>
        <v/>
      </c>
      <c r="M245" s="16" t="str">
        <f t="shared" si="11"/>
        <v/>
      </c>
      <c r="N245" s="12"/>
      <c r="O245" s="53"/>
    </row>
    <row r="246" spans="1:15">
      <c r="A246" s="15" t="str">
        <f t="shared" si="9"/>
        <v/>
      </c>
      <c r="B246" s="12"/>
      <c r="C246" s="53"/>
      <c r="D246" s="9"/>
      <c r="E246" s="9"/>
      <c r="F246" s="9"/>
      <c r="G246" s="13"/>
      <c r="H246" s="13"/>
      <c r="I246" s="13"/>
      <c r="J246" s="13"/>
      <c r="K246" s="13"/>
      <c r="L246" s="16" t="str">
        <f t="shared" si="10"/>
        <v/>
      </c>
      <c r="M246" s="16" t="str">
        <f t="shared" si="11"/>
        <v/>
      </c>
      <c r="N246" s="12"/>
      <c r="O246" s="53"/>
    </row>
    <row r="247" spans="1:15">
      <c r="A247" s="15" t="str">
        <f t="shared" si="9"/>
        <v/>
      </c>
      <c r="B247" s="12"/>
      <c r="C247" s="53"/>
      <c r="D247" s="9"/>
      <c r="E247" s="9"/>
      <c r="F247" s="9"/>
      <c r="G247" s="13"/>
      <c r="H247" s="13"/>
      <c r="I247" s="13"/>
      <c r="J247" s="13"/>
      <c r="K247" s="13"/>
      <c r="L247" s="16" t="str">
        <f t="shared" si="10"/>
        <v/>
      </c>
      <c r="M247" s="16" t="str">
        <f t="shared" si="11"/>
        <v/>
      </c>
      <c r="N247" s="12"/>
      <c r="O247" s="53"/>
    </row>
    <row r="248" spans="1:15">
      <c r="A248" s="15" t="str">
        <f t="shared" si="9"/>
        <v/>
      </c>
      <c r="B248" s="12"/>
      <c r="C248" s="53"/>
      <c r="D248" s="9"/>
      <c r="E248" s="9"/>
      <c r="F248" s="9"/>
      <c r="G248" s="13"/>
      <c r="H248" s="13"/>
      <c r="I248" s="13"/>
      <c r="J248" s="13"/>
      <c r="K248" s="13"/>
      <c r="L248" s="16" t="str">
        <f t="shared" si="10"/>
        <v/>
      </c>
      <c r="M248" s="16" t="str">
        <f t="shared" si="11"/>
        <v/>
      </c>
      <c r="N248" s="12"/>
      <c r="O248" s="53"/>
    </row>
    <row r="249" spans="1:15">
      <c r="A249" s="15" t="str">
        <f t="shared" si="9"/>
        <v/>
      </c>
      <c r="B249" s="12"/>
      <c r="C249" s="53"/>
      <c r="D249" s="9"/>
      <c r="E249" s="9"/>
      <c r="F249" s="9"/>
      <c r="G249" s="13"/>
      <c r="H249" s="13"/>
      <c r="I249" s="13"/>
      <c r="J249" s="13"/>
      <c r="K249" s="13"/>
      <c r="L249" s="16" t="str">
        <f t="shared" si="10"/>
        <v/>
      </c>
      <c r="M249" s="16" t="str">
        <f t="shared" si="11"/>
        <v/>
      </c>
      <c r="N249" s="12"/>
      <c r="O249" s="53"/>
    </row>
    <row r="250" spans="1:15">
      <c r="A250" s="15" t="str">
        <f t="shared" si="9"/>
        <v/>
      </c>
      <c r="B250" s="12"/>
      <c r="C250" s="53"/>
      <c r="D250" s="9"/>
      <c r="E250" s="9"/>
      <c r="F250" s="9"/>
      <c r="G250" s="13"/>
      <c r="H250" s="13"/>
      <c r="I250" s="13"/>
      <c r="J250" s="13"/>
      <c r="K250" s="13"/>
      <c r="L250" s="16" t="str">
        <f t="shared" si="10"/>
        <v/>
      </c>
      <c r="M250" s="16" t="str">
        <f t="shared" si="11"/>
        <v/>
      </c>
      <c r="N250" s="12"/>
      <c r="O250" s="53"/>
    </row>
    <row r="251" spans="1:15">
      <c r="A251" s="15" t="str">
        <f t="shared" si="9"/>
        <v/>
      </c>
      <c r="B251" s="12"/>
      <c r="C251" s="53"/>
      <c r="D251" s="9"/>
      <c r="E251" s="9"/>
      <c r="F251" s="9"/>
      <c r="G251" s="13"/>
      <c r="H251" s="13"/>
      <c r="I251" s="13"/>
      <c r="J251" s="13"/>
      <c r="K251" s="13"/>
      <c r="L251" s="16" t="str">
        <f t="shared" si="10"/>
        <v/>
      </c>
      <c r="M251" s="16" t="str">
        <f t="shared" si="11"/>
        <v/>
      </c>
      <c r="N251" s="12"/>
      <c r="O251" s="53"/>
    </row>
    <row r="252" spans="1:15">
      <c r="A252" s="15" t="str">
        <f t="shared" si="9"/>
        <v/>
      </c>
      <c r="B252" s="12"/>
      <c r="C252" s="53"/>
      <c r="D252" s="9"/>
      <c r="E252" s="9"/>
      <c r="F252" s="9"/>
      <c r="G252" s="13"/>
      <c r="H252" s="13"/>
      <c r="I252" s="13"/>
      <c r="J252" s="13"/>
      <c r="K252" s="13"/>
      <c r="L252" s="16" t="str">
        <f t="shared" si="10"/>
        <v/>
      </c>
      <c r="M252" s="16" t="str">
        <f t="shared" si="11"/>
        <v/>
      </c>
      <c r="N252" s="12"/>
      <c r="O252" s="53"/>
    </row>
    <row r="253" spans="1:15">
      <c r="A253" s="15" t="str">
        <f t="shared" si="9"/>
        <v/>
      </c>
      <c r="B253" s="12"/>
      <c r="C253" s="53"/>
      <c r="D253" s="9"/>
      <c r="E253" s="9"/>
      <c r="F253" s="9"/>
      <c r="G253" s="13"/>
      <c r="H253" s="13"/>
      <c r="I253" s="13"/>
      <c r="J253" s="13"/>
      <c r="K253" s="13"/>
      <c r="L253" s="16" t="str">
        <f t="shared" si="10"/>
        <v/>
      </c>
      <c r="M253" s="16" t="str">
        <f t="shared" si="11"/>
        <v/>
      </c>
      <c r="N253" s="12"/>
      <c r="O253" s="53"/>
    </row>
    <row r="254" spans="1:15">
      <c r="A254" s="15" t="str">
        <f t="shared" si="9"/>
        <v/>
      </c>
      <c r="B254" s="12"/>
      <c r="C254" s="53"/>
      <c r="D254" s="9"/>
      <c r="E254" s="9"/>
      <c r="F254" s="9"/>
      <c r="G254" s="13"/>
      <c r="H254" s="13"/>
      <c r="I254" s="13"/>
      <c r="J254" s="13"/>
      <c r="K254" s="13"/>
      <c r="L254" s="16" t="str">
        <f t="shared" si="10"/>
        <v/>
      </c>
      <c r="M254" s="16" t="str">
        <f t="shared" si="11"/>
        <v/>
      </c>
      <c r="N254" s="12"/>
      <c r="O254" s="53"/>
    </row>
    <row r="255" spans="1:15">
      <c r="A255" s="15" t="str">
        <f t="shared" si="9"/>
        <v/>
      </c>
      <c r="B255" s="12"/>
      <c r="C255" s="53"/>
      <c r="D255" s="9"/>
      <c r="E255" s="9"/>
      <c r="F255" s="9"/>
      <c r="G255" s="13"/>
      <c r="H255" s="13"/>
      <c r="I255" s="13"/>
      <c r="J255" s="13"/>
      <c r="K255" s="13"/>
      <c r="L255" s="16" t="str">
        <f t="shared" si="10"/>
        <v/>
      </c>
      <c r="M255" s="16" t="str">
        <f t="shared" si="11"/>
        <v/>
      </c>
      <c r="N255" s="12"/>
      <c r="O255" s="53"/>
    </row>
    <row r="256" spans="1:15">
      <c r="A256" s="15" t="str">
        <f t="shared" si="9"/>
        <v/>
      </c>
      <c r="B256" s="12"/>
      <c r="C256" s="53"/>
      <c r="D256" s="9"/>
      <c r="E256" s="9"/>
      <c r="F256" s="9"/>
      <c r="G256" s="13"/>
      <c r="H256" s="13"/>
      <c r="I256" s="13"/>
      <c r="J256" s="13"/>
      <c r="K256" s="13"/>
      <c r="L256" s="16" t="str">
        <f t="shared" si="10"/>
        <v/>
      </c>
      <c r="M256" s="16" t="str">
        <f t="shared" si="11"/>
        <v/>
      </c>
      <c r="N256" s="12"/>
      <c r="O256" s="53"/>
    </row>
  </sheetData>
  <sheetProtection sheet="1" objects="1" scenarios="1" sort="0" autoFilter="0"/>
  <mergeCells count="2">
    <mergeCell ref="A1:O1"/>
    <mergeCell ref="A3:O4"/>
  </mergeCells>
  <conditionalFormatting sqref="L7:L256">
    <cfRule type="expression" dxfId="236" priority="1">
      <formula>L7&gt;0</formula>
    </cfRule>
  </conditionalFormatting>
  <conditionalFormatting sqref="M7:M256">
    <cfRule type="expression" dxfId="235" priority="2">
      <formula>M7&gt;0</formula>
    </cfRule>
  </conditionalFormatting>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1">
        <x14:dataValidation type="list" xr:uid="{00000000-0002-0000-0400-000000000000}">
          <x14:formula1>
            <xm:f>'01_Setup'!$B$23:$B$32</xm:f>
          </x14:formula1>
          <xm:sqref>B7:B256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106"/>
  <sheetViews>
    <sheetView workbookViewId="0"/>
  </sheetViews>
  <sheetFormatPr defaultRowHeight="14.25"/>
  <cols>
    <col min="1" max="1" width="16" customWidth="1"/>
    <col min="2" max="2" width="14" customWidth="1"/>
    <col min="3" max="4" width="24" customWidth="1"/>
    <col min="5" max="11" width="14" customWidth="1"/>
    <col min="12" max="13" width="18" customWidth="1"/>
    <col min="14" max="14" width="30" customWidth="1"/>
  </cols>
  <sheetData>
    <row r="1" spans="1:14" ht="30" customHeight="1">
      <c r="A1" s="2" t="s">
        <v>175</v>
      </c>
      <c r="B1" s="2"/>
      <c r="C1" s="2"/>
      <c r="D1" s="2"/>
      <c r="E1" s="2"/>
      <c r="F1" s="2"/>
      <c r="G1" s="2"/>
      <c r="H1" s="2"/>
      <c r="I1" s="2"/>
      <c r="J1" s="2"/>
      <c r="K1" s="2"/>
      <c r="L1" s="2"/>
      <c r="M1" s="2"/>
      <c r="N1" s="2"/>
    </row>
    <row r="2" spans="1:14">
      <c r="A2" s="3"/>
      <c r="B2" s="3"/>
      <c r="C2" s="3"/>
      <c r="D2" s="3"/>
      <c r="E2" s="3"/>
      <c r="F2" s="3"/>
      <c r="G2" s="3"/>
      <c r="H2" s="3"/>
      <c r="I2" s="3"/>
      <c r="J2" s="3"/>
      <c r="K2" s="3"/>
      <c r="L2" s="3"/>
      <c r="M2" s="3"/>
      <c r="N2" s="3"/>
    </row>
    <row r="3" spans="1:14">
      <c r="A3" s="48" t="s">
        <v>176</v>
      </c>
      <c r="B3" s="48"/>
      <c r="C3" s="48"/>
      <c r="D3" s="48"/>
      <c r="E3" s="48"/>
      <c r="F3" s="48"/>
      <c r="G3" s="48"/>
      <c r="H3" s="48"/>
      <c r="I3" s="48"/>
      <c r="J3" s="48"/>
      <c r="K3" s="48"/>
      <c r="L3" s="48"/>
      <c r="M3" s="48"/>
      <c r="N3" s="48"/>
    </row>
    <row r="4" spans="1:14">
      <c r="A4" s="43"/>
      <c r="B4" s="43"/>
      <c r="C4" s="43"/>
      <c r="D4" s="43"/>
      <c r="E4" s="43"/>
      <c r="F4" s="43"/>
      <c r="G4" s="43"/>
      <c r="H4" s="43"/>
      <c r="I4" s="43"/>
      <c r="J4" s="43"/>
      <c r="K4" s="43"/>
      <c r="L4" s="43"/>
      <c r="M4" s="43"/>
      <c r="N4" s="43"/>
    </row>
    <row r="5" spans="1:14">
      <c r="A5" s="3"/>
      <c r="B5" s="3"/>
      <c r="C5" s="3"/>
      <c r="D5" s="3"/>
      <c r="E5" s="3"/>
      <c r="F5" s="3"/>
      <c r="G5" s="3"/>
      <c r="H5" s="3"/>
      <c r="I5" s="3"/>
      <c r="J5" s="3"/>
      <c r="K5" s="3"/>
      <c r="L5" s="3"/>
      <c r="M5" s="3"/>
      <c r="N5" s="3"/>
    </row>
    <row r="6" spans="1:14" ht="33.950000000000003" customHeight="1">
      <c r="A6" s="52" t="s">
        <v>177</v>
      </c>
      <c r="B6" s="52" t="s">
        <v>66</v>
      </c>
      <c r="C6" s="52" t="s">
        <v>165</v>
      </c>
      <c r="D6" s="52" t="s">
        <v>178</v>
      </c>
      <c r="E6" s="52" t="s">
        <v>171</v>
      </c>
      <c r="F6" s="52" t="s">
        <v>170</v>
      </c>
      <c r="G6" s="52" t="s">
        <v>179</v>
      </c>
      <c r="H6" s="52" t="s">
        <v>180</v>
      </c>
      <c r="I6" s="52" t="s">
        <v>181</v>
      </c>
      <c r="J6" s="52" t="s">
        <v>182</v>
      </c>
      <c r="K6" s="52" t="s">
        <v>183</v>
      </c>
      <c r="L6" s="52" t="s">
        <v>174</v>
      </c>
      <c r="M6" s="52" t="s">
        <v>139</v>
      </c>
      <c r="N6" s="52" t="s">
        <v>55</v>
      </c>
    </row>
    <row r="7" spans="1:14">
      <c r="A7" s="15" t="str">
        <f t="shared" ref="A7:A38" si="0">IF(B7="","",B7&amp;"-DEP-"&amp;TEXT(ROW()-6,"000"))</f>
        <v/>
      </c>
      <c r="B7" s="12"/>
      <c r="C7" s="12"/>
      <c r="D7" s="12"/>
      <c r="E7" s="13"/>
      <c r="F7" s="13"/>
      <c r="G7" s="13"/>
      <c r="H7" s="13"/>
      <c r="I7" s="13"/>
      <c r="J7" s="13"/>
      <c r="K7" s="16" t="str">
        <f t="shared" ref="K7:K38" si="1">IF(E7="","",E7-H7-I7)</f>
        <v/>
      </c>
      <c r="L7" s="12"/>
      <c r="M7" s="12"/>
      <c r="N7" s="12"/>
    </row>
    <row r="8" spans="1:14">
      <c r="A8" s="15" t="str">
        <f t="shared" si="0"/>
        <v/>
      </c>
      <c r="B8" s="12"/>
      <c r="C8" s="12"/>
      <c r="D8" s="12"/>
      <c r="E8" s="13"/>
      <c r="F8" s="13"/>
      <c r="G8" s="13"/>
      <c r="H8" s="13"/>
      <c r="I8" s="13"/>
      <c r="J8" s="13"/>
      <c r="K8" s="16" t="str">
        <f t="shared" si="1"/>
        <v/>
      </c>
      <c r="L8" s="12"/>
      <c r="M8" s="12"/>
      <c r="N8" s="12"/>
    </row>
    <row r="9" spans="1:14">
      <c r="A9" s="15" t="str">
        <f t="shared" si="0"/>
        <v/>
      </c>
      <c r="B9" s="12"/>
      <c r="C9" s="12"/>
      <c r="D9" s="12"/>
      <c r="E9" s="13"/>
      <c r="F9" s="13"/>
      <c r="G9" s="13"/>
      <c r="H9" s="13"/>
      <c r="I9" s="13"/>
      <c r="J9" s="13"/>
      <c r="K9" s="16" t="str">
        <f t="shared" si="1"/>
        <v/>
      </c>
      <c r="L9" s="12"/>
      <c r="M9" s="12"/>
      <c r="N9" s="12"/>
    </row>
    <row r="10" spans="1:14">
      <c r="A10" s="15" t="str">
        <f t="shared" si="0"/>
        <v/>
      </c>
      <c r="B10" s="12"/>
      <c r="C10" s="12"/>
      <c r="D10" s="12"/>
      <c r="E10" s="13"/>
      <c r="F10" s="13"/>
      <c r="G10" s="13"/>
      <c r="H10" s="13"/>
      <c r="I10" s="13"/>
      <c r="J10" s="13"/>
      <c r="K10" s="16" t="str">
        <f t="shared" si="1"/>
        <v/>
      </c>
      <c r="L10" s="12"/>
      <c r="M10" s="12"/>
      <c r="N10" s="12"/>
    </row>
    <row r="11" spans="1:14">
      <c r="A11" s="15" t="str">
        <f t="shared" si="0"/>
        <v/>
      </c>
      <c r="B11" s="12"/>
      <c r="C11" s="12"/>
      <c r="D11" s="12"/>
      <c r="E11" s="13"/>
      <c r="F11" s="13"/>
      <c r="G11" s="13"/>
      <c r="H11" s="13"/>
      <c r="I11" s="13"/>
      <c r="J11" s="13"/>
      <c r="K11" s="16" t="str">
        <f t="shared" si="1"/>
        <v/>
      </c>
      <c r="L11" s="12"/>
      <c r="M11" s="12"/>
      <c r="N11" s="12"/>
    </row>
    <row r="12" spans="1:14">
      <c r="A12" s="15" t="str">
        <f t="shared" si="0"/>
        <v/>
      </c>
      <c r="B12" s="12"/>
      <c r="C12" s="12"/>
      <c r="D12" s="12"/>
      <c r="E12" s="13"/>
      <c r="F12" s="13"/>
      <c r="G12" s="13"/>
      <c r="H12" s="13"/>
      <c r="I12" s="13"/>
      <c r="J12" s="13"/>
      <c r="K12" s="16" t="str">
        <f t="shared" si="1"/>
        <v/>
      </c>
      <c r="L12" s="12"/>
      <c r="M12" s="12"/>
      <c r="N12" s="12"/>
    </row>
    <row r="13" spans="1:14">
      <c r="A13" s="15" t="str">
        <f t="shared" si="0"/>
        <v/>
      </c>
      <c r="B13" s="12"/>
      <c r="C13" s="12"/>
      <c r="D13" s="12"/>
      <c r="E13" s="13"/>
      <c r="F13" s="13"/>
      <c r="G13" s="13"/>
      <c r="H13" s="13"/>
      <c r="I13" s="13"/>
      <c r="J13" s="13"/>
      <c r="K13" s="16" t="str">
        <f t="shared" si="1"/>
        <v/>
      </c>
      <c r="L13" s="12"/>
      <c r="M13" s="12"/>
      <c r="N13" s="12"/>
    </row>
    <row r="14" spans="1:14">
      <c r="A14" s="15" t="str">
        <f t="shared" si="0"/>
        <v/>
      </c>
      <c r="B14" s="12"/>
      <c r="C14" s="12"/>
      <c r="D14" s="12"/>
      <c r="E14" s="13"/>
      <c r="F14" s="13"/>
      <c r="G14" s="13"/>
      <c r="H14" s="13"/>
      <c r="I14" s="13"/>
      <c r="J14" s="13"/>
      <c r="K14" s="16" t="str">
        <f t="shared" si="1"/>
        <v/>
      </c>
      <c r="L14" s="12"/>
      <c r="M14" s="12"/>
      <c r="N14" s="12"/>
    </row>
    <row r="15" spans="1:14">
      <c r="A15" s="15" t="str">
        <f t="shared" si="0"/>
        <v/>
      </c>
      <c r="B15" s="12"/>
      <c r="C15" s="12"/>
      <c r="D15" s="12"/>
      <c r="E15" s="13"/>
      <c r="F15" s="13"/>
      <c r="G15" s="13"/>
      <c r="H15" s="13"/>
      <c r="I15" s="13"/>
      <c r="J15" s="13"/>
      <c r="K15" s="16" t="str">
        <f t="shared" si="1"/>
        <v/>
      </c>
      <c r="L15" s="12"/>
      <c r="M15" s="12"/>
      <c r="N15" s="12"/>
    </row>
    <row r="16" spans="1:14">
      <c r="A16" s="15" t="str">
        <f t="shared" si="0"/>
        <v/>
      </c>
      <c r="B16" s="12"/>
      <c r="C16" s="12"/>
      <c r="D16" s="12"/>
      <c r="E16" s="13"/>
      <c r="F16" s="13"/>
      <c r="G16" s="13"/>
      <c r="H16" s="13"/>
      <c r="I16" s="13"/>
      <c r="J16" s="13"/>
      <c r="K16" s="16" t="str">
        <f t="shared" si="1"/>
        <v/>
      </c>
      <c r="L16" s="12"/>
      <c r="M16" s="12"/>
      <c r="N16" s="12"/>
    </row>
    <row r="17" spans="1:14">
      <c r="A17" s="15" t="str">
        <f t="shared" si="0"/>
        <v/>
      </c>
      <c r="B17" s="12"/>
      <c r="C17" s="12"/>
      <c r="D17" s="12"/>
      <c r="E17" s="13"/>
      <c r="F17" s="13"/>
      <c r="G17" s="13"/>
      <c r="H17" s="13"/>
      <c r="I17" s="13"/>
      <c r="J17" s="13"/>
      <c r="K17" s="16" t="str">
        <f t="shared" si="1"/>
        <v/>
      </c>
      <c r="L17" s="12"/>
      <c r="M17" s="12"/>
      <c r="N17" s="12"/>
    </row>
    <row r="18" spans="1:14">
      <c r="A18" s="15" t="str">
        <f t="shared" si="0"/>
        <v/>
      </c>
      <c r="B18" s="12"/>
      <c r="C18" s="12"/>
      <c r="D18" s="12"/>
      <c r="E18" s="13"/>
      <c r="F18" s="13"/>
      <c r="G18" s="13"/>
      <c r="H18" s="13"/>
      <c r="I18" s="13"/>
      <c r="J18" s="13"/>
      <c r="K18" s="16" t="str">
        <f t="shared" si="1"/>
        <v/>
      </c>
      <c r="L18" s="12"/>
      <c r="M18" s="12"/>
      <c r="N18" s="12"/>
    </row>
    <row r="19" spans="1:14">
      <c r="A19" s="15" t="str">
        <f t="shared" si="0"/>
        <v/>
      </c>
      <c r="B19" s="12"/>
      <c r="C19" s="12"/>
      <c r="D19" s="12"/>
      <c r="E19" s="13"/>
      <c r="F19" s="13"/>
      <c r="G19" s="13"/>
      <c r="H19" s="13"/>
      <c r="I19" s="13"/>
      <c r="J19" s="13"/>
      <c r="K19" s="16" t="str">
        <f t="shared" si="1"/>
        <v/>
      </c>
      <c r="L19" s="12"/>
      <c r="M19" s="12"/>
      <c r="N19" s="12"/>
    </row>
    <row r="20" spans="1:14">
      <c r="A20" s="15" t="str">
        <f t="shared" si="0"/>
        <v/>
      </c>
      <c r="B20" s="12"/>
      <c r="C20" s="12"/>
      <c r="D20" s="12"/>
      <c r="E20" s="13"/>
      <c r="F20" s="13"/>
      <c r="G20" s="13"/>
      <c r="H20" s="13"/>
      <c r="I20" s="13"/>
      <c r="J20" s="13"/>
      <c r="K20" s="16" t="str">
        <f t="shared" si="1"/>
        <v/>
      </c>
      <c r="L20" s="12"/>
      <c r="M20" s="12"/>
      <c r="N20" s="12"/>
    </row>
    <row r="21" spans="1:14">
      <c r="A21" s="15" t="str">
        <f t="shared" si="0"/>
        <v/>
      </c>
      <c r="B21" s="12"/>
      <c r="C21" s="12"/>
      <c r="D21" s="12"/>
      <c r="E21" s="13"/>
      <c r="F21" s="13"/>
      <c r="G21" s="13"/>
      <c r="H21" s="13"/>
      <c r="I21" s="13"/>
      <c r="J21" s="13"/>
      <c r="K21" s="16" t="str">
        <f t="shared" si="1"/>
        <v/>
      </c>
      <c r="L21" s="12"/>
      <c r="M21" s="12"/>
      <c r="N21" s="12"/>
    </row>
    <row r="22" spans="1:14">
      <c r="A22" s="15" t="str">
        <f t="shared" si="0"/>
        <v/>
      </c>
      <c r="B22" s="12"/>
      <c r="C22" s="12"/>
      <c r="D22" s="12"/>
      <c r="E22" s="13"/>
      <c r="F22" s="13"/>
      <c r="G22" s="13"/>
      <c r="H22" s="13"/>
      <c r="I22" s="13"/>
      <c r="J22" s="13"/>
      <c r="K22" s="16" t="str">
        <f t="shared" si="1"/>
        <v/>
      </c>
      <c r="L22" s="12"/>
      <c r="M22" s="12"/>
      <c r="N22" s="12"/>
    </row>
    <row r="23" spans="1:14">
      <c r="A23" s="15" t="str">
        <f t="shared" si="0"/>
        <v/>
      </c>
      <c r="B23" s="12"/>
      <c r="C23" s="12"/>
      <c r="D23" s="12"/>
      <c r="E23" s="13"/>
      <c r="F23" s="13"/>
      <c r="G23" s="13"/>
      <c r="H23" s="13"/>
      <c r="I23" s="13"/>
      <c r="J23" s="13"/>
      <c r="K23" s="16" t="str">
        <f t="shared" si="1"/>
        <v/>
      </c>
      <c r="L23" s="12"/>
      <c r="M23" s="12"/>
      <c r="N23" s="12"/>
    </row>
    <row r="24" spans="1:14">
      <c r="A24" s="15" t="str">
        <f t="shared" si="0"/>
        <v/>
      </c>
      <c r="B24" s="12"/>
      <c r="C24" s="12"/>
      <c r="D24" s="12"/>
      <c r="E24" s="13"/>
      <c r="F24" s="13"/>
      <c r="G24" s="13"/>
      <c r="H24" s="13"/>
      <c r="I24" s="13"/>
      <c r="J24" s="13"/>
      <c r="K24" s="16" t="str">
        <f t="shared" si="1"/>
        <v/>
      </c>
      <c r="L24" s="12"/>
      <c r="M24" s="12"/>
      <c r="N24" s="12"/>
    </row>
    <row r="25" spans="1:14">
      <c r="A25" s="15" t="str">
        <f t="shared" si="0"/>
        <v/>
      </c>
      <c r="B25" s="12"/>
      <c r="C25" s="12"/>
      <c r="D25" s="12"/>
      <c r="E25" s="13"/>
      <c r="F25" s="13"/>
      <c r="G25" s="13"/>
      <c r="H25" s="13"/>
      <c r="I25" s="13"/>
      <c r="J25" s="13"/>
      <c r="K25" s="16" t="str">
        <f t="shared" si="1"/>
        <v/>
      </c>
      <c r="L25" s="12"/>
      <c r="M25" s="12"/>
      <c r="N25" s="12"/>
    </row>
    <row r="26" spans="1:14">
      <c r="A26" s="15" t="str">
        <f t="shared" si="0"/>
        <v/>
      </c>
      <c r="B26" s="12"/>
      <c r="C26" s="12"/>
      <c r="D26" s="12"/>
      <c r="E26" s="13"/>
      <c r="F26" s="13"/>
      <c r="G26" s="13"/>
      <c r="H26" s="13"/>
      <c r="I26" s="13"/>
      <c r="J26" s="13"/>
      <c r="K26" s="16" t="str">
        <f t="shared" si="1"/>
        <v/>
      </c>
      <c r="L26" s="12"/>
      <c r="M26" s="12"/>
      <c r="N26" s="12"/>
    </row>
    <row r="27" spans="1:14">
      <c r="A27" s="15" t="str">
        <f t="shared" si="0"/>
        <v/>
      </c>
      <c r="B27" s="12"/>
      <c r="C27" s="12"/>
      <c r="D27" s="12"/>
      <c r="E27" s="13"/>
      <c r="F27" s="13"/>
      <c r="G27" s="13"/>
      <c r="H27" s="13"/>
      <c r="I27" s="13"/>
      <c r="J27" s="13"/>
      <c r="K27" s="16" t="str">
        <f t="shared" si="1"/>
        <v/>
      </c>
      <c r="L27" s="12"/>
      <c r="M27" s="12"/>
      <c r="N27" s="12"/>
    </row>
    <row r="28" spans="1:14">
      <c r="A28" s="15" t="str">
        <f t="shared" si="0"/>
        <v/>
      </c>
      <c r="B28" s="12"/>
      <c r="C28" s="12"/>
      <c r="D28" s="12"/>
      <c r="E28" s="13"/>
      <c r="F28" s="13"/>
      <c r="G28" s="13"/>
      <c r="H28" s="13"/>
      <c r="I28" s="13"/>
      <c r="J28" s="13"/>
      <c r="K28" s="16" t="str">
        <f t="shared" si="1"/>
        <v/>
      </c>
      <c r="L28" s="12"/>
      <c r="M28" s="12"/>
      <c r="N28" s="12"/>
    </row>
    <row r="29" spans="1:14">
      <c r="A29" s="15" t="str">
        <f t="shared" si="0"/>
        <v/>
      </c>
      <c r="B29" s="12"/>
      <c r="C29" s="12"/>
      <c r="D29" s="12"/>
      <c r="E29" s="13"/>
      <c r="F29" s="13"/>
      <c r="G29" s="13"/>
      <c r="H29" s="13"/>
      <c r="I29" s="13"/>
      <c r="J29" s="13"/>
      <c r="K29" s="16" t="str">
        <f t="shared" si="1"/>
        <v/>
      </c>
      <c r="L29" s="12"/>
      <c r="M29" s="12"/>
      <c r="N29" s="12"/>
    </row>
    <row r="30" spans="1:14">
      <c r="A30" s="15" t="str">
        <f t="shared" si="0"/>
        <v/>
      </c>
      <c r="B30" s="12"/>
      <c r="C30" s="12"/>
      <c r="D30" s="12"/>
      <c r="E30" s="13"/>
      <c r="F30" s="13"/>
      <c r="G30" s="13"/>
      <c r="H30" s="13"/>
      <c r="I30" s="13"/>
      <c r="J30" s="13"/>
      <c r="K30" s="16" t="str">
        <f t="shared" si="1"/>
        <v/>
      </c>
      <c r="L30" s="12"/>
      <c r="M30" s="12"/>
      <c r="N30" s="12"/>
    </row>
    <row r="31" spans="1:14">
      <c r="A31" s="15" t="str">
        <f t="shared" si="0"/>
        <v/>
      </c>
      <c r="B31" s="12"/>
      <c r="C31" s="12"/>
      <c r="D31" s="12"/>
      <c r="E31" s="13"/>
      <c r="F31" s="13"/>
      <c r="G31" s="13"/>
      <c r="H31" s="13"/>
      <c r="I31" s="13"/>
      <c r="J31" s="13"/>
      <c r="K31" s="16" t="str">
        <f t="shared" si="1"/>
        <v/>
      </c>
      <c r="L31" s="12"/>
      <c r="M31" s="12"/>
      <c r="N31" s="12"/>
    </row>
    <row r="32" spans="1:14">
      <c r="A32" s="15" t="str">
        <f t="shared" si="0"/>
        <v/>
      </c>
      <c r="B32" s="12"/>
      <c r="C32" s="12"/>
      <c r="D32" s="12"/>
      <c r="E32" s="13"/>
      <c r="F32" s="13"/>
      <c r="G32" s="13"/>
      <c r="H32" s="13"/>
      <c r="I32" s="13"/>
      <c r="J32" s="13"/>
      <c r="K32" s="16" t="str">
        <f t="shared" si="1"/>
        <v/>
      </c>
      <c r="L32" s="12"/>
      <c r="M32" s="12"/>
      <c r="N32" s="12"/>
    </row>
    <row r="33" spans="1:14">
      <c r="A33" s="15" t="str">
        <f t="shared" si="0"/>
        <v/>
      </c>
      <c r="B33" s="12"/>
      <c r="C33" s="12"/>
      <c r="D33" s="12"/>
      <c r="E33" s="13"/>
      <c r="F33" s="13"/>
      <c r="G33" s="13"/>
      <c r="H33" s="13"/>
      <c r="I33" s="13"/>
      <c r="J33" s="13"/>
      <c r="K33" s="16" t="str">
        <f t="shared" si="1"/>
        <v/>
      </c>
      <c r="L33" s="12"/>
      <c r="M33" s="12"/>
      <c r="N33" s="12"/>
    </row>
    <row r="34" spans="1:14">
      <c r="A34" s="15" t="str">
        <f t="shared" si="0"/>
        <v/>
      </c>
      <c r="B34" s="12"/>
      <c r="C34" s="12"/>
      <c r="D34" s="12"/>
      <c r="E34" s="13"/>
      <c r="F34" s="13"/>
      <c r="G34" s="13"/>
      <c r="H34" s="13"/>
      <c r="I34" s="13"/>
      <c r="J34" s="13"/>
      <c r="K34" s="16" t="str">
        <f t="shared" si="1"/>
        <v/>
      </c>
      <c r="L34" s="12"/>
      <c r="M34" s="12"/>
      <c r="N34" s="12"/>
    </row>
    <row r="35" spans="1:14">
      <c r="A35" s="15" t="str">
        <f t="shared" si="0"/>
        <v/>
      </c>
      <c r="B35" s="12"/>
      <c r="C35" s="12"/>
      <c r="D35" s="12"/>
      <c r="E35" s="13"/>
      <c r="F35" s="13"/>
      <c r="G35" s="13"/>
      <c r="H35" s="13"/>
      <c r="I35" s="13"/>
      <c r="J35" s="13"/>
      <c r="K35" s="16" t="str">
        <f t="shared" si="1"/>
        <v/>
      </c>
      <c r="L35" s="12"/>
      <c r="M35" s="12"/>
      <c r="N35" s="12"/>
    </row>
    <row r="36" spans="1:14">
      <c r="A36" s="15" t="str">
        <f t="shared" si="0"/>
        <v/>
      </c>
      <c r="B36" s="12"/>
      <c r="C36" s="12"/>
      <c r="D36" s="12"/>
      <c r="E36" s="13"/>
      <c r="F36" s="13"/>
      <c r="G36" s="13"/>
      <c r="H36" s="13"/>
      <c r="I36" s="13"/>
      <c r="J36" s="13"/>
      <c r="K36" s="16" t="str">
        <f t="shared" si="1"/>
        <v/>
      </c>
      <c r="L36" s="12"/>
      <c r="M36" s="12"/>
      <c r="N36" s="12"/>
    </row>
    <row r="37" spans="1:14">
      <c r="A37" s="15" t="str">
        <f t="shared" si="0"/>
        <v/>
      </c>
      <c r="B37" s="12"/>
      <c r="C37" s="12"/>
      <c r="D37" s="12"/>
      <c r="E37" s="13"/>
      <c r="F37" s="13"/>
      <c r="G37" s="13"/>
      <c r="H37" s="13"/>
      <c r="I37" s="13"/>
      <c r="J37" s="13"/>
      <c r="K37" s="16" t="str">
        <f t="shared" si="1"/>
        <v/>
      </c>
      <c r="L37" s="12"/>
      <c r="M37" s="12"/>
      <c r="N37" s="12"/>
    </row>
    <row r="38" spans="1:14">
      <c r="A38" s="15" t="str">
        <f t="shared" si="0"/>
        <v/>
      </c>
      <c r="B38" s="12"/>
      <c r="C38" s="12"/>
      <c r="D38" s="12"/>
      <c r="E38" s="13"/>
      <c r="F38" s="13"/>
      <c r="G38" s="13"/>
      <c r="H38" s="13"/>
      <c r="I38" s="13"/>
      <c r="J38" s="13"/>
      <c r="K38" s="16" t="str">
        <f t="shared" si="1"/>
        <v/>
      </c>
      <c r="L38" s="12"/>
      <c r="M38" s="12"/>
      <c r="N38" s="12"/>
    </row>
    <row r="39" spans="1:14">
      <c r="A39" s="15" t="str">
        <f t="shared" ref="A39:A70" si="2">IF(B39="","",B39&amp;"-DEP-"&amp;TEXT(ROW()-6,"000"))</f>
        <v/>
      </c>
      <c r="B39" s="12"/>
      <c r="C39" s="12"/>
      <c r="D39" s="12"/>
      <c r="E39" s="13"/>
      <c r="F39" s="13"/>
      <c r="G39" s="13"/>
      <c r="H39" s="13"/>
      <c r="I39" s="13"/>
      <c r="J39" s="13"/>
      <c r="K39" s="16" t="str">
        <f t="shared" ref="K39:K70" si="3">IF(E39="","",E39-H39-I39)</f>
        <v/>
      </c>
      <c r="L39" s="12"/>
      <c r="M39" s="12"/>
      <c r="N39" s="12"/>
    </row>
    <row r="40" spans="1:14">
      <c r="A40" s="15" t="str">
        <f t="shared" si="2"/>
        <v/>
      </c>
      <c r="B40" s="12"/>
      <c r="C40" s="12"/>
      <c r="D40" s="12"/>
      <c r="E40" s="13"/>
      <c r="F40" s="13"/>
      <c r="G40" s="13"/>
      <c r="H40" s="13"/>
      <c r="I40" s="13"/>
      <c r="J40" s="13"/>
      <c r="K40" s="16" t="str">
        <f t="shared" si="3"/>
        <v/>
      </c>
      <c r="L40" s="12"/>
      <c r="M40" s="12"/>
      <c r="N40" s="12"/>
    </row>
    <row r="41" spans="1:14">
      <c r="A41" s="15" t="str">
        <f t="shared" si="2"/>
        <v/>
      </c>
      <c r="B41" s="12"/>
      <c r="C41" s="12"/>
      <c r="D41" s="12"/>
      <c r="E41" s="13"/>
      <c r="F41" s="13"/>
      <c r="G41" s="13"/>
      <c r="H41" s="13"/>
      <c r="I41" s="13"/>
      <c r="J41" s="13"/>
      <c r="K41" s="16" t="str">
        <f t="shared" si="3"/>
        <v/>
      </c>
      <c r="L41" s="12"/>
      <c r="M41" s="12"/>
      <c r="N41" s="12"/>
    </row>
    <row r="42" spans="1:14">
      <c r="A42" s="15" t="str">
        <f t="shared" si="2"/>
        <v/>
      </c>
      <c r="B42" s="12"/>
      <c r="C42" s="12"/>
      <c r="D42" s="12"/>
      <c r="E42" s="13"/>
      <c r="F42" s="13"/>
      <c r="G42" s="13"/>
      <c r="H42" s="13"/>
      <c r="I42" s="13"/>
      <c r="J42" s="13"/>
      <c r="K42" s="16" t="str">
        <f t="shared" si="3"/>
        <v/>
      </c>
      <c r="L42" s="12"/>
      <c r="M42" s="12"/>
      <c r="N42" s="12"/>
    </row>
    <row r="43" spans="1:14">
      <c r="A43" s="15" t="str">
        <f t="shared" si="2"/>
        <v/>
      </c>
      <c r="B43" s="12"/>
      <c r="C43" s="12"/>
      <c r="D43" s="12"/>
      <c r="E43" s="13"/>
      <c r="F43" s="13"/>
      <c r="G43" s="13"/>
      <c r="H43" s="13"/>
      <c r="I43" s="13"/>
      <c r="J43" s="13"/>
      <c r="K43" s="16" t="str">
        <f t="shared" si="3"/>
        <v/>
      </c>
      <c r="L43" s="12"/>
      <c r="M43" s="12"/>
      <c r="N43" s="12"/>
    </row>
    <row r="44" spans="1:14">
      <c r="A44" s="15" t="str">
        <f t="shared" si="2"/>
        <v/>
      </c>
      <c r="B44" s="12"/>
      <c r="C44" s="12"/>
      <c r="D44" s="12"/>
      <c r="E44" s="13"/>
      <c r="F44" s="13"/>
      <c r="G44" s="13"/>
      <c r="H44" s="13"/>
      <c r="I44" s="13"/>
      <c r="J44" s="13"/>
      <c r="K44" s="16" t="str">
        <f t="shared" si="3"/>
        <v/>
      </c>
      <c r="L44" s="12"/>
      <c r="M44" s="12"/>
      <c r="N44" s="12"/>
    </row>
    <row r="45" spans="1:14">
      <c r="A45" s="15" t="str">
        <f t="shared" si="2"/>
        <v/>
      </c>
      <c r="B45" s="12"/>
      <c r="C45" s="12"/>
      <c r="D45" s="12"/>
      <c r="E45" s="13"/>
      <c r="F45" s="13"/>
      <c r="G45" s="13"/>
      <c r="H45" s="13"/>
      <c r="I45" s="13"/>
      <c r="J45" s="13"/>
      <c r="K45" s="16" t="str">
        <f t="shared" si="3"/>
        <v/>
      </c>
      <c r="L45" s="12"/>
      <c r="M45" s="12"/>
      <c r="N45" s="12"/>
    </row>
    <row r="46" spans="1:14">
      <c r="A46" s="15" t="str">
        <f t="shared" si="2"/>
        <v/>
      </c>
      <c r="B46" s="12"/>
      <c r="C46" s="12"/>
      <c r="D46" s="12"/>
      <c r="E46" s="13"/>
      <c r="F46" s="13"/>
      <c r="G46" s="13"/>
      <c r="H46" s="13"/>
      <c r="I46" s="13"/>
      <c r="J46" s="13"/>
      <c r="K46" s="16" t="str">
        <f t="shared" si="3"/>
        <v/>
      </c>
      <c r="L46" s="12"/>
      <c r="M46" s="12"/>
      <c r="N46" s="12"/>
    </row>
    <row r="47" spans="1:14">
      <c r="A47" s="15" t="str">
        <f t="shared" si="2"/>
        <v/>
      </c>
      <c r="B47" s="12"/>
      <c r="C47" s="12"/>
      <c r="D47" s="12"/>
      <c r="E47" s="13"/>
      <c r="F47" s="13"/>
      <c r="G47" s="13"/>
      <c r="H47" s="13"/>
      <c r="I47" s="13"/>
      <c r="J47" s="13"/>
      <c r="K47" s="16" t="str">
        <f t="shared" si="3"/>
        <v/>
      </c>
      <c r="L47" s="12"/>
      <c r="M47" s="12"/>
      <c r="N47" s="12"/>
    </row>
    <row r="48" spans="1:14">
      <c r="A48" s="15" t="str">
        <f t="shared" si="2"/>
        <v/>
      </c>
      <c r="B48" s="12"/>
      <c r="C48" s="12"/>
      <c r="D48" s="12"/>
      <c r="E48" s="13"/>
      <c r="F48" s="13"/>
      <c r="G48" s="13"/>
      <c r="H48" s="13"/>
      <c r="I48" s="13"/>
      <c r="J48" s="13"/>
      <c r="K48" s="16" t="str">
        <f t="shared" si="3"/>
        <v/>
      </c>
      <c r="L48" s="12"/>
      <c r="M48" s="12"/>
      <c r="N48" s="12"/>
    </row>
    <row r="49" spans="1:14">
      <c r="A49" s="15" t="str">
        <f t="shared" si="2"/>
        <v/>
      </c>
      <c r="B49" s="12"/>
      <c r="C49" s="12"/>
      <c r="D49" s="12"/>
      <c r="E49" s="13"/>
      <c r="F49" s="13"/>
      <c r="G49" s="13"/>
      <c r="H49" s="13"/>
      <c r="I49" s="13"/>
      <c r="J49" s="13"/>
      <c r="K49" s="16" t="str">
        <f t="shared" si="3"/>
        <v/>
      </c>
      <c r="L49" s="12"/>
      <c r="M49" s="12"/>
      <c r="N49" s="12"/>
    </row>
    <row r="50" spans="1:14">
      <c r="A50" s="15" t="str">
        <f t="shared" si="2"/>
        <v/>
      </c>
      <c r="B50" s="12"/>
      <c r="C50" s="12"/>
      <c r="D50" s="12"/>
      <c r="E50" s="13"/>
      <c r="F50" s="13"/>
      <c r="G50" s="13"/>
      <c r="H50" s="13"/>
      <c r="I50" s="13"/>
      <c r="J50" s="13"/>
      <c r="K50" s="16" t="str">
        <f t="shared" si="3"/>
        <v/>
      </c>
      <c r="L50" s="12"/>
      <c r="M50" s="12"/>
      <c r="N50" s="12"/>
    </row>
    <row r="51" spans="1:14">
      <c r="A51" s="15" t="str">
        <f t="shared" si="2"/>
        <v/>
      </c>
      <c r="B51" s="12"/>
      <c r="C51" s="12"/>
      <c r="D51" s="12"/>
      <c r="E51" s="13"/>
      <c r="F51" s="13"/>
      <c r="G51" s="13"/>
      <c r="H51" s="13"/>
      <c r="I51" s="13"/>
      <c r="J51" s="13"/>
      <c r="K51" s="16" t="str">
        <f t="shared" si="3"/>
        <v/>
      </c>
      <c r="L51" s="12"/>
      <c r="M51" s="12"/>
      <c r="N51" s="12"/>
    </row>
    <row r="52" spans="1:14">
      <c r="A52" s="15" t="str">
        <f t="shared" si="2"/>
        <v/>
      </c>
      <c r="B52" s="12"/>
      <c r="C52" s="12"/>
      <c r="D52" s="12"/>
      <c r="E52" s="13"/>
      <c r="F52" s="13"/>
      <c r="G52" s="13"/>
      <c r="H52" s="13"/>
      <c r="I52" s="13"/>
      <c r="J52" s="13"/>
      <c r="K52" s="16" t="str">
        <f t="shared" si="3"/>
        <v/>
      </c>
      <c r="L52" s="12"/>
      <c r="M52" s="12"/>
      <c r="N52" s="12"/>
    </row>
    <row r="53" spans="1:14">
      <c r="A53" s="15" t="str">
        <f t="shared" si="2"/>
        <v/>
      </c>
      <c r="B53" s="12"/>
      <c r="C53" s="12"/>
      <c r="D53" s="12"/>
      <c r="E53" s="13"/>
      <c r="F53" s="13"/>
      <c r="G53" s="13"/>
      <c r="H53" s="13"/>
      <c r="I53" s="13"/>
      <c r="J53" s="13"/>
      <c r="K53" s="16" t="str">
        <f t="shared" si="3"/>
        <v/>
      </c>
      <c r="L53" s="12"/>
      <c r="M53" s="12"/>
      <c r="N53" s="12"/>
    </row>
    <row r="54" spans="1:14">
      <c r="A54" s="15" t="str">
        <f t="shared" si="2"/>
        <v/>
      </c>
      <c r="B54" s="12"/>
      <c r="C54" s="12"/>
      <c r="D54" s="12"/>
      <c r="E54" s="13"/>
      <c r="F54" s="13"/>
      <c r="G54" s="13"/>
      <c r="H54" s="13"/>
      <c r="I54" s="13"/>
      <c r="J54" s="13"/>
      <c r="K54" s="16" t="str">
        <f t="shared" si="3"/>
        <v/>
      </c>
      <c r="L54" s="12"/>
      <c r="M54" s="12"/>
      <c r="N54" s="12"/>
    </row>
    <row r="55" spans="1:14">
      <c r="A55" s="15" t="str">
        <f t="shared" si="2"/>
        <v/>
      </c>
      <c r="B55" s="12"/>
      <c r="C55" s="12"/>
      <c r="D55" s="12"/>
      <c r="E55" s="13"/>
      <c r="F55" s="13"/>
      <c r="G55" s="13"/>
      <c r="H55" s="13"/>
      <c r="I55" s="13"/>
      <c r="J55" s="13"/>
      <c r="K55" s="16" t="str">
        <f t="shared" si="3"/>
        <v/>
      </c>
      <c r="L55" s="12"/>
      <c r="M55" s="12"/>
      <c r="N55" s="12"/>
    </row>
    <row r="56" spans="1:14">
      <c r="A56" s="15" t="str">
        <f t="shared" si="2"/>
        <v/>
      </c>
      <c r="B56" s="12"/>
      <c r="C56" s="12"/>
      <c r="D56" s="12"/>
      <c r="E56" s="13"/>
      <c r="F56" s="13"/>
      <c r="G56" s="13"/>
      <c r="H56" s="13"/>
      <c r="I56" s="13"/>
      <c r="J56" s="13"/>
      <c r="K56" s="16" t="str">
        <f t="shared" si="3"/>
        <v/>
      </c>
      <c r="L56" s="12"/>
      <c r="M56" s="12"/>
      <c r="N56" s="12"/>
    </row>
    <row r="57" spans="1:14">
      <c r="A57" s="15" t="str">
        <f t="shared" si="2"/>
        <v/>
      </c>
      <c r="B57" s="12"/>
      <c r="C57" s="12"/>
      <c r="D57" s="12"/>
      <c r="E57" s="13"/>
      <c r="F57" s="13"/>
      <c r="G57" s="13"/>
      <c r="H57" s="13"/>
      <c r="I57" s="13"/>
      <c r="J57" s="13"/>
      <c r="K57" s="16" t="str">
        <f t="shared" si="3"/>
        <v/>
      </c>
      <c r="L57" s="12"/>
      <c r="M57" s="12"/>
      <c r="N57" s="12"/>
    </row>
    <row r="58" spans="1:14">
      <c r="A58" s="15" t="str">
        <f t="shared" si="2"/>
        <v/>
      </c>
      <c r="B58" s="12"/>
      <c r="C58" s="12"/>
      <c r="D58" s="12"/>
      <c r="E58" s="13"/>
      <c r="F58" s="13"/>
      <c r="G58" s="13"/>
      <c r="H58" s="13"/>
      <c r="I58" s="13"/>
      <c r="J58" s="13"/>
      <c r="K58" s="16" t="str">
        <f t="shared" si="3"/>
        <v/>
      </c>
      <c r="L58" s="12"/>
      <c r="M58" s="12"/>
      <c r="N58" s="12"/>
    </row>
    <row r="59" spans="1:14">
      <c r="A59" s="15" t="str">
        <f t="shared" si="2"/>
        <v/>
      </c>
      <c r="B59" s="12"/>
      <c r="C59" s="12"/>
      <c r="D59" s="12"/>
      <c r="E59" s="13"/>
      <c r="F59" s="13"/>
      <c r="G59" s="13"/>
      <c r="H59" s="13"/>
      <c r="I59" s="13"/>
      <c r="J59" s="13"/>
      <c r="K59" s="16" t="str">
        <f t="shared" si="3"/>
        <v/>
      </c>
      <c r="L59" s="12"/>
      <c r="M59" s="12"/>
      <c r="N59" s="12"/>
    </row>
    <row r="60" spans="1:14">
      <c r="A60" s="15" t="str">
        <f t="shared" si="2"/>
        <v/>
      </c>
      <c r="B60" s="12"/>
      <c r="C60" s="12"/>
      <c r="D60" s="12"/>
      <c r="E60" s="13"/>
      <c r="F60" s="13"/>
      <c r="G60" s="13"/>
      <c r="H60" s="13"/>
      <c r="I60" s="13"/>
      <c r="J60" s="13"/>
      <c r="K60" s="16" t="str">
        <f t="shared" si="3"/>
        <v/>
      </c>
      <c r="L60" s="12"/>
      <c r="M60" s="12"/>
      <c r="N60" s="12"/>
    </row>
    <row r="61" spans="1:14">
      <c r="A61" s="15" t="str">
        <f t="shared" si="2"/>
        <v/>
      </c>
      <c r="B61" s="12"/>
      <c r="C61" s="12"/>
      <c r="D61" s="12"/>
      <c r="E61" s="13"/>
      <c r="F61" s="13"/>
      <c r="G61" s="13"/>
      <c r="H61" s="13"/>
      <c r="I61" s="13"/>
      <c r="J61" s="13"/>
      <c r="K61" s="16" t="str">
        <f t="shared" si="3"/>
        <v/>
      </c>
      <c r="L61" s="12"/>
      <c r="M61" s="12"/>
      <c r="N61" s="12"/>
    </row>
    <row r="62" spans="1:14">
      <c r="A62" s="15" t="str">
        <f t="shared" si="2"/>
        <v/>
      </c>
      <c r="B62" s="12"/>
      <c r="C62" s="12"/>
      <c r="D62" s="12"/>
      <c r="E62" s="13"/>
      <c r="F62" s="13"/>
      <c r="G62" s="13"/>
      <c r="H62" s="13"/>
      <c r="I62" s="13"/>
      <c r="J62" s="13"/>
      <c r="K62" s="16" t="str">
        <f t="shared" si="3"/>
        <v/>
      </c>
      <c r="L62" s="12"/>
      <c r="M62" s="12"/>
      <c r="N62" s="12"/>
    </row>
    <row r="63" spans="1:14">
      <c r="A63" s="15" t="str">
        <f t="shared" si="2"/>
        <v/>
      </c>
      <c r="B63" s="12"/>
      <c r="C63" s="12"/>
      <c r="D63" s="12"/>
      <c r="E63" s="13"/>
      <c r="F63" s="13"/>
      <c r="G63" s="13"/>
      <c r="H63" s="13"/>
      <c r="I63" s="13"/>
      <c r="J63" s="13"/>
      <c r="K63" s="16" t="str">
        <f t="shared" si="3"/>
        <v/>
      </c>
      <c r="L63" s="12"/>
      <c r="M63" s="12"/>
      <c r="N63" s="12"/>
    </row>
    <row r="64" spans="1:14">
      <c r="A64" s="15" t="str">
        <f t="shared" si="2"/>
        <v/>
      </c>
      <c r="B64" s="12"/>
      <c r="C64" s="12"/>
      <c r="D64" s="12"/>
      <c r="E64" s="13"/>
      <c r="F64" s="13"/>
      <c r="G64" s="13"/>
      <c r="H64" s="13"/>
      <c r="I64" s="13"/>
      <c r="J64" s="13"/>
      <c r="K64" s="16" t="str">
        <f t="shared" si="3"/>
        <v/>
      </c>
      <c r="L64" s="12"/>
      <c r="M64" s="12"/>
      <c r="N64" s="12"/>
    </row>
    <row r="65" spans="1:14">
      <c r="A65" s="15" t="str">
        <f t="shared" si="2"/>
        <v/>
      </c>
      <c r="B65" s="12"/>
      <c r="C65" s="12"/>
      <c r="D65" s="12"/>
      <c r="E65" s="13"/>
      <c r="F65" s="13"/>
      <c r="G65" s="13"/>
      <c r="H65" s="13"/>
      <c r="I65" s="13"/>
      <c r="J65" s="13"/>
      <c r="K65" s="16" t="str">
        <f t="shared" si="3"/>
        <v/>
      </c>
      <c r="L65" s="12"/>
      <c r="M65" s="12"/>
      <c r="N65" s="12"/>
    </row>
    <row r="66" spans="1:14">
      <c r="A66" s="15" t="str">
        <f t="shared" si="2"/>
        <v/>
      </c>
      <c r="B66" s="12"/>
      <c r="C66" s="12"/>
      <c r="D66" s="12"/>
      <c r="E66" s="13"/>
      <c r="F66" s="13"/>
      <c r="G66" s="13"/>
      <c r="H66" s="13"/>
      <c r="I66" s="13"/>
      <c r="J66" s="13"/>
      <c r="K66" s="16" t="str">
        <f t="shared" si="3"/>
        <v/>
      </c>
      <c r="L66" s="12"/>
      <c r="M66" s="12"/>
      <c r="N66" s="12"/>
    </row>
    <row r="67" spans="1:14">
      <c r="A67" s="15" t="str">
        <f t="shared" si="2"/>
        <v/>
      </c>
      <c r="B67" s="12"/>
      <c r="C67" s="12"/>
      <c r="D67" s="12"/>
      <c r="E67" s="13"/>
      <c r="F67" s="13"/>
      <c r="G67" s="13"/>
      <c r="H67" s="13"/>
      <c r="I67" s="13"/>
      <c r="J67" s="13"/>
      <c r="K67" s="16" t="str">
        <f t="shared" si="3"/>
        <v/>
      </c>
      <c r="L67" s="12"/>
      <c r="M67" s="12"/>
      <c r="N67" s="12"/>
    </row>
    <row r="68" spans="1:14">
      <c r="A68" s="15" t="str">
        <f t="shared" si="2"/>
        <v/>
      </c>
      <c r="B68" s="12"/>
      <c r="C68" s="12"/>
      <c r="D68" s="12"/>
      <c r="E68" s="13"/>
      <c r="F68" s="13"/>
      <c r="G68" s="13"/>
      <c r="H68" s="13"/>
      <c r="I68" s="13"/>
      <c r="J68" s="13"/>
      <c r="K68" s="16" t="str">
        <f t="shared" si="3"/>
        <v/>
      </c>
      <c r="L68" s="12"/>
      <c r="M68" s="12"/>
      <c r="N68" s="12"/>
    </row>
    <row r="69" spans="1:14">
      <c r="A69" s="15" t="str">
        <f t="shared" si="2"/>
        <v/>
      </c>
      <c r="B69" s="12"/>
      <c r="C69" s="12"/>
      <c r="D69" s="12"/>
      <c r="E69" s="13"/>
      <c r="F69" s="13"/>
      <c r="G69" s="13"/>
      <c r="H69" s="13"/>
      <c r="I69" s="13"/>
      <c r="J69" s="13"/>
      <c r="K69" s="16" t="str">
        <f t="shared" si="3"/>
        <v/>
      </c>
      <c r="L69" s="12"/>
      <c r="M69" s="12"/>
      <c r="N69" s="12"/>
    </row>
    <row r="70" spans="1:14">
      <c r="A70" s="15" t="str">
        <f t="shared" si="2"/>
        <v/>
      </c>
      <c r="B70" s="12"/>
      <c r="C70" s="12"/>
      <c r="D70" s="12"/>
      <c r="E70" s="13"/>
      <c r="F70" s="13"/>
      <c r="G70" s="13"/>
      <c r="H70" s="13"/>
      <c r="I70" s="13"/>
      <c r="J70" s="13"/>
      <c r="K70" s="16" t="str">
        <f t="shared" si="3"/>
        <v/>
      </c>
      <c r="L70" s="12"/>
      <c r="M70" s="12"/>
      <c r="N70" s="12"/>
    </row>
    <row r="71" spans="1:14">
      <c r="A71" s="15" t="str">
        <f t="shared" ref="A71:A102" si="4">IF(B71="","",B71&amp;"-DEP-"&amp;TEXT(ROW()-6,"000"))</f>
        <v/>
      </c>
      <c r="B71" s="12"/>
      <c r="C71" s="12"/>
      <c r="D71" s="12"/>
      <c r="E71" s="13"/>
      <c r="F71" s="13"/>
      <c r="G71" s="13"/>
      <c r="H71" s="13"/>
      <c r="I71" s="13"/>
      <c r="J71" s="13"/>
      <c r="K71" s="16" t="str">
        <f t="shared" ref="K71:K106" si="5">IF(E71="","",E71-H71-I71)</f>
        <v/>
      </c>
      <c r="L71" s="12"/>
      <c r="M71" s="12"/>
      <c r="N71" s="12"/>
    </row>
    <row r="72" spans="1:14">
      <c r="A72" s="15" t="str">
        <f t="shared" si="4"/>
        <v/>
      </c>
      <c r="B72" s="12"/>
      <c r="C72" s="12"/>
      <c r="D72" s="12"/>
      <c r="E72" s="13"/>
      <c r="F72" s="13"/>
      <c r="G72" s="13"/>
      <c r="H72" s="13"/>
      <c r="I72" s="13"/>
      <c r="J72" s="13"/>
      <c r="K72" s="16" t="str">
        <f t="shared" si="5"/>
        <v/>
      </c>
      <c r="L72" s="12"/>
      <c r="M72" s="12"/>
      <c r="N72" s="12"/>
    </row>
    <row r="73" spans="1:14">
      <c r="A73" s="15" t="str">
        <f t="shared" si="4"/>
        <v/>
      </c>
      <c r="B73" s="12"/>
      <c r="C73" s="12"/>
      <c r="D73" s="12"/>
      <c r="E73" s="13"/>
      <c r="F73" s="13"/>
      <c r="G73" s="13"/>
      <c r="H73" s="13"/>
      <c r="I73" s="13"/>
      <c r="J73" s="13"/>
      <c r="K73" s="16" t="str">
        <f t="shared" si="5"/>
        <v/>
      </c>
      <c r="L73" s="12"/>
      <c r="M73" s="12"/>
      <c r="N73" s="12"/>
    </row>
    <row r="74" spans="1:14">
      <c r="A74" s="15" t="str">
        <f t="shared" si="4"/>
        <v/>
      </c>
      <c r="B74" s="12"/>
      <c r="C74" s="12"/>
      <c r="D74" s="12"/>
      <c r="E74" s="13"/>
      <c r="F74" s="13"/>
      <c r="G74" s="13"/>
      <c r="H74" s="13"/>
      <c r="I74" s="13"/>
      <c r="J74" s="13"/>
      <c r="K74" s="16" t="str">
        <f t="shared" si="5"/>
        <v/>
      </c>
      <c r="L74" s="12"/>
      <c r="M74" s="12"/>
      <c r="N74" s="12"/>
    </row>
    <row r="75" spans="1:14">
      <c r="A75" s="15" t="str">
        <f t="shared" si="4"/>
        <v/>
      </c>
      <c r="B75" s="12"/>
      <c r="C75" s="12"/>
      <c r="D75" s="12"/>
      <c r="E75" s="13"/>
      <c r="F75" s="13"/>
      <c r="G75" s="13"/>
      <c r="H75" s="13"/>
      <c r="I75" s="13"/>
      <c r="J75" s="13"/>
      <c r="K75" s="16" t="str">
        <f t="shared" si="5"/>
        <v/>
      </c>
      <c r="L75" s="12"/>
      <c r="M75" s="12"/>
      <c r="N75" s="12"/>
    </row>
    <row r="76" spans="1:14">
      <c r="A76" s="15" t="str">
        <f t="shared" si="4"/>
        <v/>
      </c>
      <c r="B76" s="12"/>
      <c r="C76" s="12"/>
      <c r="D76" s="12"/>
      <c r="E76" s="13"/>
      <c r="F76" s="13"/>
      <c r="G76" s="13"/>
      <c r="H76" s="13"/>
      <c r="I76" s="13"/>
      <c r="J76" s="13"/>
      <c r="K76" s="16" t="str">
        <f t="shared" si="5"/>
        <v/>
      </c>
      <c r="L76" s="12"/>
      <c r="M76" s="12"/>
      <c r="N76" s="12"/>
    </row>
    <row r="77" spans="1:14">
      <c r="A77" s="15" t="str">
        <f t="shared" si="4"/>
        <v/>
      </c>
      <c r="B77" s="12"/>
      <c r="C77" s="12"/>
      <c r="D77" s="12"/>
      <c r="E77" s="13"/>
      <c r="F77" s="13"/>
      <c r="G77" s="13"/>
      <c r="H77" s="13"/>
      <c r="I77" s="13"/>
      <c r="J77" s="13"/>
      <c r="K77" s="16" t="str">
        <f t="shared" si="5"/>
        <v/>
      </c>
      <c r="L77" s="12"/>
      <c r="M77" s="12"/>
      <c r="N77" s="12"/>
    </row>
    <row r="78" spans="1:14">
      <c r="A78" s="15" t="str">
        <f t="shared" si="4"/>
        <v/>
      </c>
      <c r="B78" s="12"/>
      <c r="C78" s="12"/>
      <c r="D78" s="12"/>
      <c r="E78" s="13"/>
      <c r="F78" s="13"/>
      <c r="G78" s="13"/>
      <c r="H78" s="13"/>
      <c r="I78" s="13"/>
      <c r="J78" s="13"/>
      <c r="K78" s="16" t="str">
        <f t="shared" si="5"/>
        <v/>
      </c>
      <c r="L78" s="12"/>
      <c r="M78" s="12"/>
      <c r="N78" s="12"/>
    </row>
    <row r="79" spans="1:14">
      <c r="A79" s="15" t="str">
        <f t="shared" si="4"/>
        <v/>
      </c>
      <c r="B79" s="12"/>
      <c r="C79" s="12"/>
      <c r="D79" s="12"/>
      <c r="E79" s="13"/>
      <c r="F79" s="13"/>
      <c r="G79" s="13"/>
      <c r="H79" s="13"/>
      <c r="I79" s="13"/>
      <c r="J79" s="13"/>
      <c r="K79" s="16" t="str">
        <f t="shared" si="5"/>
        <v/>
      </c>
      <c r="L79" s="12"/>
      <c r="M79" s="12"/>
      <c r="N79" s="12"/>
    </row>
    <row r="80" spans="1:14">
      <c r="A80" s="15" t="str">
        <f t="shared" si="4"/>
        <v/>
      </c>
      <c r="B80" s="12"/>
      <c r="C80" s="12"/>
      <c r="D80" s="12"/>
      <c r="E80" s="13"/>
      <c r="F80" s="13"/>
      <c r="G80" s="13"/>
      <c r="H80" s="13"/>
      <c r="I80" s="13"/>
      <c r="J80" s="13"/>
      <c r="K80" s="16" t="str">
        <f t="shared" si="5"/>
        <v/>
      </c>
      <c r="L80" s="12"/>
      <c r="M80" s="12"/>
      <c r="N80" s="12"/>
    </row>
    <row r="81" spans="1:14">
      <c r="A81" s="15" t="str">
        <f t="shared" si="4"/>
        <v/>
      </c>
      <c r="B81" s="12"/>
      <c r="C81" s="12"/>
      <c r="D81" s="12"/>
      <c r="E81" s="13"/>
      <c r="F81" s="13"/>
      <c r="G81" s="13"/>
      <c r="H81" s="13"/>
      <c r="I81" s="13"/>
      <c r="J81" s="13"/>
      <c r="K81" s="16" t="str">
        <f t="shared" si="5"/>
        <v/>
      </c>
      <c r="L81" s="12"/>
      <c r="M81" s="12"/>
      <c r="N81" s="12"/>
    </row>
    <row r="82" spans="1:14">
      <c r="A82" s="15" t="str">
        <f t="shared" si="4"/>
        <v/>
      </c>
      <c r="B82" s="12"/>
      <c r="C82" s="12"/>
      <c r="D82" s="12"/>
      <c r="E82" s="13"/>
      <c r="F82" s="13"/>
      <c r="G82" s="13"/>
      <c r="H82" s="13"/>
      <c r="I82" s="13"/>
      <c r="J82" s="13"/>
      <c r="K82" s="16" t="str">
        <f t="shared" si="5"/>
        <v/>
      </c>
      <c r="L82" s="12"/>
      <c r="M82" s="12"/>
      <c r="N82" s="12"/>
    </row>
    <row r="83" spans="1:14">
      <c r="A83" s="15" t="str">
        <f t="shared" si="4"/>
        <v/>
      </c>
      <c r="B83" s="12"/>
      <c r="C83" s="12"/>
      <c r="D83" s="12"/>
      <c r="E83" s="13"/>
      <c r="F83" s="13"/>
      <c r="G83" s="13"/>
      <c r="H83" s="13"/>
      <c r="I83" s="13"/>
      <c r="J83" s="13"/>
      <c r="K83" s="16" t="str">
        <f t="shared" si="5"/>
        <v/>
      </c>
      <c r="L83" s="12"/>
      <c r="M83" s="12"/>
      <c r="N83" s="12"/>
    </row>
    <row r="84" spans="1:14">
      <c r="A84" s="15" t="str">
        <f t="shared" si="4"/>
        <v/>
      </c>
      <c r="B84" s="12"/>
      <c r="C84" s="12"/>
      <c r="D84" s="12"/>
      <c r="E84" s="13"/>
      <c r="F84" s="13"/>
      <c r="G84" s="13"/>
      <c r="H84" s="13"/>
      <c r="I84" s="13"/>
      <c r="J84" s="13"/>
      <c r="K84" s="16" t="str">
        <f t="shared" si="5"/>
        <v/>
      </c>
      <c r="L84" s="12"/>
      <c r="M84" s="12"/>
      <c r="N84" s="12"/>
    </row>
    <row r="85" spans="1:14">
      <c r="A85" s="15" t="str">
        <f t="shared" si="4"/>
        <v/>
      </c>
      <c r="B85" s="12"/>
      <c r="C85" s="12"/>
      <c r="D85" s="12"/>
      <c r="E85" s="13"/>
      <c r="F85" s="13"/>
      <c r="G85" s="13"/>
      <c r="H85" s="13"/>
      <c r="I85" s="13"/>
      <c r="J85" s="13"/>
      <c r="K85" s="16" t="str">
        <f t="shared" si="5"/>
        <v/>
      </c>
      <c r="L85" s="12"/>
      <c r="M85" s="12"/>
      <c r="N85" s="12"/>
    </row>
    <row r="86" spans="1:14">
      <c r="A86" s="15" t="str">
        <f t="shared" si="4"/>
        <v/>
      </c>
      <c r="B86" s="12"/>
      <c r="C86" s="12"/>
      <c r="D86" s="12"/>
      <c r="E86" s="13"/>
      <c r="F86" s="13"/>
      <c r="G86" s="13"/>
      <c r="H86" s="13"/>
      <c r="I86" s="13"/>
      <c r="J86" s="13"/>
      <c r="K86" s="16" t="str">
        <f t="shared" si="5"/>
        <v/>
      </c>
      <c r="L86" s="12"/>
      <c r="M86" s="12"/>
      <c r="N86" s="12"/>
    </row>
    <row r="87" spans="1:14">
      <c r="A87" s="15" t="str">
        <f t="shared" si="4"/>
        <v/>
      </c>
      <c r="B87" s="12"/>
      <c r="C87" s="12"/>
      <c r="D87" s="12"/>
      <c r="E87" s="13"/>
      <c r="F87" s="13"/>
      <c r="G87" s="13"/>
      <c r="H87" s="13"/>
      <c r="I87" s="13"/>
      <c r="J87" s="13"/>
      <c r="K87" s="16" t="str">
        <f t="shared" si="5"/>
        <v/>
      </c>
      <c r="L87" s="12"/>
      <c r="M87" s="12"/>
      <c r="N87" s="12"/>
    </row>
    <row r="88" spans="1:14">
      <c r="A88" s="15" t="str">
        <f t="shared" si="4"/>
        <v/>
      </c>
      <c r="B88" s="12"/>
      <c r="C88" s="12"/>
      <c r="D88" s="12"/>
      <c r="E88" s="13"/>
      <c r="F88" s="13"/>
      <c r="G88" s="13"/>
      <c r="H88" s="13"/>
      <c r="I88" s="13"/>
      <c r="J88" s="13"/>
      <c r="K88" s="16" t="str">
        <f t="shared" si="5"/>
        <v/>
      </c>
      <c r="L88" s="12"/>
      <c r="M88" s="12"/>
      <c r="N88" s="12"/>
    </row>
    <row r="89" spans="1:14">
      <c r="A89" s="15" t="str">
        <f t="shared" si="4"/>
        <v/>
      </c>
      <c r="B89" s="12"/>
      <c r="C89" s="12"/>
      <c r="D89" s="12"/>
      <c r="E89" s="13"/>
      <c r="F89" s="13"/>
      <c r="G89" s="13"/>
      <c r="H89" s="13"/>
      <c r="I89" s="13"/>
      <c r="J89" s="13"/>
      <c r="K89" s="16" t="str">
        <f t="shared" si="5"/>
        <v/>
      </c>
      <c r="L89" s="12"/>
      <c r="M89" s="12"/>
      <c r="N89" s="12"/>
    </row>
    <row r="90" spans="1:14">
      <c r="A90" s="15" t="str">
        <f t="shared" si="4"/>
        <v/>
      </c>
      <c r="B90" s="12"/>
      <c r="C90" s="12"/>
      <c r="D90" s="12"/>
      <c r="E90" s="13"/>
      <c r="F90" s="13"/>
      <c r="G90" s="13"/>
      <c r="H90" s="13"/>
      <c r="I90" s="13"/>
      <c r="J90" s="13"/>
      <c r="K90" s="16" t="str">
        <f t="shared" si="5"/>
        <v/>
      </c>
      <c r="L90" s="12"/>
      <c r="M90" s="12"/>
      <c r="N90" s="12"/>
    </row>
    <row r="91" spans="1:14">
      <c r="A91" s="15" t="str">
        <f t="shared" si="4"/>
        <v/>
      </c>
      <c r="B91" s="12"/>
      <c r="C91" s="12"/>
      <c r="D91" s="12"/>
      <c r="E91" s="13"/>
      <c r="F91" s="13"/>
      <c r="G91" s="13"/>
      <c r="H91" s="13"/>
      <c r="I91" s="13"/>
      <c r="J91" s="13"/>
      <c r="K91" s="16" t="str">
        <f t="shared" si="5"/>
        <v/>
      </c>
      <c r="L91" s="12"/>
      <c r="M91" s="12"/>
      <c r="N91" s="12"/>
    </row>
    <row r="92" spans="1:14">
      <c r="A92" s="15" t="str">
        <f t="shared" si="4"/>
        <v/>
      </c>
      <c r="B92" s="12"/>
      <c r="C92" s="12"/>
      <c r="D92" s="12"/>
      <c r="E92" s="13"/>
      <c r="F92" s="13"/>
      <c r="G92" s="13"/>
      <c r="H92" s="13"/>
      <c r="I92" s="13"/>
      <c r="J92" s="13"/>
      <c r="K92" s="16" t="str">
        <f t="shared" si="5"/>
        <v/>
      </c>
      <c r="L92" s="12"/>
      <c r="M92" s="12"/>
      <c r="N92" s="12"/>
    </row>
    <row r="93" spans="1:14">
      <c r="A93" s="15" t="str">
        <f t="shared" si="4"/>
        <v/>
      </c>
      <c r="B93" s="12"/>
      <c r="C93" s="12"/>
      <c r="D93" s="12"/>
      <c r="E93" s="13"/>
      <c r="F93" s="13"/>
      <c r="G93" s="13"/>
      <c r="H93" s="13"/>
      <c r="I93" s="13"/>
      <c r="J93" s="13"/>
      <c r="K93" s="16" t="str">
        <f t="shared" si="5"/>
        <v/>
      </c>
      <c r="L93" s="12"/>
      <c r="M93" s="12"/>
      <c r="N93" s="12"/>
    </row>
    <row r="94" spans="1:14">
      <c r="A94" s="15" t="str">
        <f t="shared" si="4"/>
        <v/>
      </c>
      <c r="B94" s="12"/>
      <c r="C94" s="12"/>
      <c r="D94" s="12"/>
      <c r="E94" s="13"/>
      <c r="F94" s="13"/>
      <c r="G94" s="13"/>
      <c r="H94" s="13"/>
      <c r="I94" s="13"/>
      <c r="J94" s="13"/>
      <c r="K94" s="16" t="str">
        <f t="shared" si="5"/>
        <v/>
      </c>
      <c r="L94" s="12"/>
      <c r="M94" s="12"/>
      <c r="N94" s="12"/>
    </row>
    <row r="95" spans="1:14">
      <c r="A95" s="15" t="str">
        <f t="shared" si="4"/>
        <v/>
      </c>
      <c r="B95" s="12"/>
      <c r="C95" s="12"/>
      <c r="D95" s="12"/>
      <c r="E95" s="13"/>
      <c r="F95" s="13"/>
      <c r="G95" s="13"/>
      <c r="H95" s="13"/>
      <c r="I95" s="13"/>
      <c r="J95" s="13"/>
      <c r="K95" s="16" t="str">
        <f t="shared" si="5"/>
        <v/>
      </c>
      <c r="L95" s="12"/>
      <c r="M95" s="12"/>
      <c r="N95" s="12"/>
    </row>
    <row r="96" spans="1:14">
      <c r="A96" s="15" t="str">
        <f t="shared" si="4"/>
        <v/>
      </c>
      <c r="B96" s="12"/>
      <c r="C96" s="12"/>
      <c r="D96" s="12"/>
      <c r="E96" s="13"/>
      <c r="F96" s="13"/>
      <c r="G96" s="13"/>
      <c r="H96" s="13"/>
      <c r="I96" s="13"/>
      <c r="J96" s="13"/>
      <c r="K96" s="16" t="str">
        <f t="shared" si="5"/>
        <v/>
      </c>
      <c r="L96" s="12"/>
      <c r="M96" s="12"/>
      <c r="N96" s="12"/>
    </row>
    <row r="97" spans="1:14">
      <c r="A97" s="15" t="str">
        <f t="shared" si="4"/>
        <v/>
      </c>
      <c r="B97" s="12"/>
      <c r="C97" s="12"/>
      <c r="D97" s="12"/>
      <c r="E97" s="13"/>
      <c r="F97" s="13"/>
      <c r="G97" s="13"/>
      <c r="H97" s="13"/>
      <c r="I97" s="13"/>
      <c r="J97" s="13"/>
      <c r="K97" s="16" t="str">
        <f t="shared" si="5"/>
        <v/>
      </c>
      <c r="L97" s="12"/>
      <c r="M97" s="12"/>
      <c r="N97" s="12"/>
    </row>
    <row r="98" spans="1:14">
      <c r="A98" s="15" t="str">
        <f t="shared" si="4"/>
        <v/>
      </c>
      <c r="B98" s="12"/>
      <c r="C98" s="12"/>
      <c r="D98" s="12"/>
      <c r="E98" s="13"/>
      <c r="F98" s="13"/>
      <c r="G98" s="13"/>
      <c r="H98" s="13"/>
      <c r="I98" s="13"/>
      <c r="J98" s="13"/>
      <c r="K98" s="16" t="str">
        <f t="shared" si="5"/>
        <v/>
      </c>
      <c r="L98" s="12"/>
      <c r="M98" s="12"/>
      <c r="N98" s="12"/>
    </row>
    <row r="99" spans="1:14">
      <c r="A99" s="15" t="str">
        <f t="shared" si="4"/>
        <v/>
      </c>
      <c r="B99" s="12"/>
      <c r="C99" s="12"/>
      <c r="D99" s="12"/>
      <c r="E99" s="13"/>
      <c r="F99" s="13"/>
      <c r="G99" s="13"/>
      <c r="H99" s="13"/>
      <c r="I99" s="13"/>
      <c r="J99" s="13"/>
      <c r="K99" s="16" t="str">
        <f t="shared" si="5"/>
        <v/>
      </c>
      <c r="L99" s="12"/>
      <c r="M99" s="12"/>
      <c r="N99" s="12"/>
    </row>
    <row r="100" spans="1:14">
      <c r="A100" s="15" t="str">
        <f t="shared" si="4"/>
        <v/>
      </c>
      <c r="B100" s="12"/>
      <c r="C100" s="12"/>
      <c r="D100" s="12"/>
      <c r="E100" s="13"/>
      <c r="F100" s="13"/>
      <c r="G100" s="13"/>
      <c r="H100" s="13"/>
      <c r="I100" s="13"/>
      <c r="J100" s="13"/>
      <c r="K100" s="16" t="str">
        <f t="shared" si="5"/>
        <v/>
      </c>
      <c r="L100" s="12"/>
      <c r="M100" s="12"/>
      <c r="N100" s="12"/>
    </row>
    <row r="101" spans="1:14">
      <c r="A101" s="15" t="str">
        <f t="shared" si="4"/>
        <v/>
      </c>
      <c r="B101" s="12"/>
      <c r="C101" s="12"/>
      <c r="D101" s="12"/>
      <c r="E101" s="13"/>
      <c r="F101" s="13"/>
      <c r="G101" s="13"/>
      <c r="H101" s="13"/>
      <c r="I101" s="13"/>
      <c r="J101" s="13"/>
      <c r="K101" s="16" t="str">
        <f t="shared" si="5"/>
        <v/>
      </c>
      <c r="L101" s="12"/>
      <c r="M101" s="12"/>
      <c r="N101" s="12"/>
    </row>
    <row r="102" spans="1:14">
      <c r="A102" s="15" t="str">
        <f t="shared" si="4"/>
        <v/>
      </c>
      <c r="B102" s="12"/>
      <c r="C102" s="12"/>
      <c r="D102" s="12"/>
      <c r="E102" s="13"/>
      <c r="F102" s="13"/>
      <c r="G102" s="13"/>
      <c r="H102" s="13"/>
      <c r="I102" s="13"/>
      <c r="J102" s="13"/>
      <c r="K102" s="16" t="str">
        <f t="shared" si="5"/>
        <v/>
      </c>
      <c r="L102" s="12"/>
      <c r="M102" s="12"/>
      <c r="N102" s="12"/>
    </row>
    <row r="103" spans="1:14">
      <c r="A103" s="15" t="str">
        <f t="shared" ref="A103:A134" si="6">IF(B103="","",B103&amp;"-DEP-"&amp;TEXT(ROW()-6,"000"))</f>
        <v/>
      </c>
      <c r="B103" s="12"/>
      <c r="C103" s="12"/>
      <c r="D103" s="12"/>
      <c r="E103" s="13"/>
      <c r="F103" s="13"/>
      <c r="G103" s="13"/>
      <c r="H103" s="13"/>
      <c r="I103" s="13"/>
      <c r="J103" s="13"/>
      <c r="K103" s="16" t="str">
        <f t="shared" si="5"/>
        <v/>
      </c>
      <c r="L103" s="12"/>
      <c r="M103" s="12"/>
      <c r="N103" s="12"/>
    </row>
    <row r="104" spans="1:14">
      <c r="A104" s="15" t="str">
        <f t="shared" si="6"/>
        <v/>
      </c>
      <c r="B104" s="12"/>
      <c r="C104" s="12"/>
      <c r="D104" s="12"/>
      <c r="E104" s="13"/>
      <c r="F104" s="13"/>
      <c r="G104" s="13"/>
      <c r="H104" s="13"/>
      <c r="I104" s="13"/>
      <c r="J104" s="13"/>
      <c r="K104" s="16" t="str">
        <f t="shared" si="5"/>
        <v/>
      </c>
      <c r="L104" s="12"/>
      <c r="M104" s="12"/>
      <c r="N104" s="12"/>
    </row>
    <row r="105" spans="1:14">
      <c r="A105" s="15" t="str">
        <f t="shared" si="6"/>
        <v/>
      </c>
      <c r="B105" s="12"/>
      <c r="C105" s="12"/>
      <c r="D105" s="12"/>
      <c r="E105" s="13"/>
      <c r="F105" s="13"/>
      <c r="G105" s="13"/>
      <c r="H105" s="13"/>
      <c r="I105" s="13"/>
      <c r="J105" s="13"/>
      <c r="K105" s="16" t="str">
        <f t="shared" si="5"/>
        <v/>
      </c>
      <c r="L105" s="12"/>
      <c r="M105" s="12"/>
      <c r="N105" s="12"/>
    </row>
    <row r="106" spans="1:14">
      <c r="A106" s="15" t="str">
        <f t="shared" si="6"/>
        <v/>
      </c>
      <c r="B106" s="12"/>
      <c r="C106" s="12"/>
      <c r="D106" s="12"/>
      <c r="E106" s="13"/>
      <c r="F106" s="13"/>
      <c r="G106" s="13"/>
      <c r="H106" s="13"/>
      <c r="I106" s="13"/>
      <c r="J106" s="13"/>
      <c r="K106" s="16" t="str">
        <f t="shared" si="5"/>
        <v/>
      </c>
      <c r="L106" s="12"/>
      <c r="M106" s="12"/>
      <c r="N106" s="12"/>
    </row>
  </sheetData>
  <sheetProtection sheet="1" objects="1" scenarios="1" sort="0" autoFilter="0"/>
  <mergeCells count="2">
    <mergeCell ref="A1:N1"/>
    <mergeCell ref="A3:N4"/>
  </mergeCells>
  <conditionalFormatting sqref="K7:K106">
    <cfRule type="expression" dxfId="234" priority="1">
      <formula>K7&lt;0</formula>
    </cfRule>
  </conditionalFormatting>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2">
        <x14:dataValidation type="list" xr:uid="{00000000-0002-0000-0500-000000000000}">
          <x14:formula1>
            <xm:f>'01_Setup'!$B$23:$B$32</xm:f>
          </x14:formula1>
          <xm:sqref>B7:B106</xm:sqref>
        </x14:dataValidation>
        <x14:dataValidation type="list" xr:uid="{00000000-0002-0000-0500-000001000000}">
          <x14:formula1>
            <xm:f>'99_Lists'!$K$4:$K$8</xm:f>
          </x14:formula1>
          <xm:sqref>L7:L106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106"/>
  <sheetViews>
    <sheetView workbookViewId="0"/>
  </sheetViews>
  <sheetFormatPr defaultRowHeight="14.25"/>
  <cols>
    <col min="1" max="2" width="14" customWidth="1"/>
    <col min="3" max="3" width="22" customWidth="1"/>
    <col min="4" max="13" width="14" customWidth="1"/>
    <col min="14" max="14" width="34" customWidth="1"/>
  </cols>
  <sheetData>
    <row r="1" spans="1:14" ht="30" customHeight="1">
      <c r="A1" s="2" t="s">
        <v>184</v>
      </c>
      <c r="B1" s="2"/>
      <c r="C1" s="2"/>
      <c r="D1" s="2"/>
      <c r="E1" s="2"/>
      <c r="F1" s="2"/>
      <c r="G1" s="2"/>
      <c r="H1" s="2"/>
      <c r="I1" s="2"/>
      <c r="J1" s="2"/>
      <c r="K1" s="2"/>
      <c r="L1" s="2"/>
      <c r="M1" s="2"/>
      <c r="N1" s="2"/>
    </row>
    <row r="2" spans="1:14">
      <c r="A2" s="3"/>
      <c r="B2" s="3"/>
      <c r="C2" s="3"/>
      <c r="D2" s="3"/>
      <c r="E2" s="3"/>
      <c r="F2" s="3"/>
      <c r="G2" s="3"/>
      <c r="H2" s="3"/>
      <c r="I2" s="3"/>
      <c r="J2" s="3"/>
      <c r="K2" s="3"/>
      <c r="L2" s="3"/>
      <c r="M2" s="3"/>
      <c r="N2" s="3"/>
    </row>
    <row r="3" spans="1:14">
      <c r="A3" s="48" t="s">
        <v>185</v>
      </c>
      <c r="B3" s="48"/>
      <c r="C3" s="48"/>
      <c r="D3" s="48"/>
      <c r="E3" s="48"/>
      <c r="F3" s="48"/>
      <c r="G3" s="48"/>
      <c r="H3" s="48"/>
      <c r="I3" s="48"/>
      <c r="J3" s="48"/>
      <c r="K3" s="48"/>
      <c r="L3" s="48"/>
      <c r="M3" s="48"/>
      <c r="N3" s="48"/>
    </row>
    <row r="4" spans="1:14">
      <c r="A4" s="43"/>
      <c r="B4" s="43"/>
      <c r="C4" s="43"/>
      <c r="D4" s="43"/>
      <c r="E4" s="43"/>
      <c r="F4" s="43"/>
      <c r="G4" s="43"/>
      <c r="H4" s="43"/>
      <c r="I4" s="43"/>
      <c r="J4" s="43"/>
      <c r="K4" s="43"/>
      <c r="L4" s="43"/>
      <c r="M4" s="43"/>
      <c r="N4" s="43"/>
    </row>
    <row r="5" spans="1:14">
      <c r="A5" s="3"/>
      <c r="B5" s="3"/>
      <c r="C5" s="3"/>
      <c r="D5" s="3"/>
      <c r="E5" s="3"/>
      <c r="F5" s="3"/>
      <c r="G5" s="3"/>
      <c r="H5" s="3"/>
      <c r="I5" s="3"/>
      <c r="J5" s="3"/>
      <c r="K5" s="3"/>
      <c r="L5" s="3"/>
      <c r="M5" s="3"/>
      <c r="N5" s="3"/>
    </row>
    <row r="6" spans="1:14" ht="33.950000000000003" customHeight="1">
      <c r="A6" s="52" t="s">
        <v>128</v>
      </c>
      <c r="B6" s="52" t="s">
        <v>66</v>
      </c>
      <c r="C6" s="52" t="s">
        <v>186</v>
      </c>
      <c r="D6" s="52" t="s">
        <v>187</v>
      </c>
      <c r="E6" s="52" t="s">
        <v>188</v>
      </c>
      <c r="F6" s="52" t="s">
        <v>189</v>
      </c>
      <c r="G6" s="52" t="s">
        <v>190</v>
      </c>
      <c r="H6" s="52" t="s">
        <v>191</v>
      </c>
      <c r="I6" s="52" t="s">
        <v>192</v>
      </c>
      <c r="J6" s="52" t="s">
        <v>193</v>
      </c>
      <c r="K6" s="52" t="s">
        <v>194</v>
      </c>
      <c r="L6" s="52" t="s">
        <v>195</v>
      </c>
      <c r="M6" s="52" t="s">
        <v>196</v>
      </c>
      <c r="N6" s="52" t="s">
        <v>197</v>
      </c>
    </row>
    <row r="7" spans="1:14">
      <c r="A7" s="9"/>
      <c r="B7" s="12"/>
      <c r="C7" s="12"/>
      <c r="D7" s="13"/>
      <c r="E7" s="13"/>
      <c r="F7" s="13"/>
      <c r="G7" s="13"/>
      <c r="H7" s="13"/>
      <c r="I7" s="13"/>
      <c r="J7" s="13"/>
      <c r="K7" s="16" t="str">
        <f t="shared" ref="K7:K38" si="0">IF(B7="","",D7+E7+F7-G7-H7-I7-J7)</f>
        <v/>
      </c>
      <c r="L7" s="13"/>
      <c r="M7" s="16" t="str">
        <f t="shared" ref="M7:M38" si="1">IF(L7="","",K7-L7)</f>
        <v/>
      </c>
      <c r="N7" s="12"/>
    </row>
    <row r="8" spans="1:14">
      <c r="A8" s="9"/>
      <c r="B8" s="12"/>
      <c r="C8" s="12"/>
      <c r="D8" s="13"/>
      <c r="E8" s="13"/>
      <c r="F8" s="13"/>
      <c r="G8" s="13"/>
      <c r="H8" s="13"/>
      <c r="I8" s="13"/>
      <c r="J8" s="13"/>
      <c r="K8" s="16" t="str">
        <f t="shared" si="0"/>
        <v/>
      </c>
      <c r="L8" s="13"/>
      <c r="M8" s="16" t="str">
        <f t="shared" si="1"/>
        <v/>
      </c>
      <c r="N8" s="12"/>
    </row>
    <row r="9" spans="1:14">
      <c r="A9" s="9"/>
      <c r="B9" s="12"/>
      <c r="C9" s="12"/>
      <c r="D9" s="13"/>
      <c r="E9" s="13"/>
      <c r="F9" s="13"/>
      <c r="G9" s="13"/>
      <c r="H9" s="13"/>
      <c r="I9" s="13"/>
      <c r="J9" s="13"/>
      <c r="K9" s="16" t="str">
        <f t="shared" si="0"/>
        <v/>
      </c>
      <c r="L9" s="13"/>
      <c r="M9" s="16" t="str">
        <f t="shared" si="1"/>
        <v/>
      </c>
      <c r="N9" s="12"/>
    </row>
    <row r="10" spans="1:14">
      <c r="A10" s="9"/>
      <c r="B10" s="12"/>
      <c r="C10" s="12"/>
      <c r="D10" s="13"/>
      <c r="E10" s="13"/>
      <c r="F10" s="13"/>
      <c r="G10" s="13"/>
      <c r="H10" s="13"/>
      <c r="I10" s="13"/>
      <c r="J10" s="13"/>
      <c r="K10" s="16" t="str">
        <f t="shared" si="0"/>
        <v/>
      </c>
      <c r="L10" s="13"/>
      <c r="M10" s="16" t="str">
        <f t="shared" si="1"/>
        <v/>
      </c>
      <c r="N10" s="12"/>
    </row>
    <row r="11" spans="1:14">
      <c r="A11" s="9"/>
      <c r="B11" s="12"/>
      <c r="C11" s="12"/>
      <c r="D11" s="13"/>
      <c r="E11" s="13"/>
      <c r="F11" s="13"/>
      <c r="G11" s="13"/>
      <c r="H11" s="13"/>
      <c r="I11" s="13"/>
      <c r="J11" s="13"/>
      <c r="K11" s="16" t="str">
        <f t="shared" si="0"/>
        <v/>
      </c>
      <c r="L11" s="13"/>
      <c r="M11" s="16" t="str">
        <f t="shared" si="1"/>
        <v/>
      </c>
      <c r="N11" s="12"/>
    </row>
    <row r="12" spans="1:14">
      <c r="A12" s="9"/>
      <c r="B12" s="12"/>
      <c r="C12" s="12"/>
      <c r="D12" s="13"/>
      <c r="E12" s="13"/>
      <c r="F12" s="13"/>
      <c r="G12" s="13"/>
      <c r="H12" s="13"/>
      <c r="I12" s="13"/>
      <c r="J12" s="13"/>
      <c r="K12" s="16" t="str">
        <f t="shared" si="0"/>
        <v/>
      </c>
      <c r="L12" s="13"/>
      <c r="M12" s="16" t="str">
        <f t="shared" si="1"/>
        <v/>
      </c>
      <c r="N12" s="12"/>
    </row>
    <row r="13" spans="1:14">
      <c r="A13" s="9"/>
      <c r="B13" s="12"/>
      <c r="C13" s="12"/>
      <c r="D13" s="13"/>
      <c r="E13" s="13"/>
      <c r="F13" s="13"/>
      <c r="G13" s="13"/>
      <c r="H13" s="13"/>
      <c r="I13" s="13"/>
      <c r="J13" s="13"/>
      <c r="K13" s="16" t="str">
        <f t="shared" si="0"/>
        <v/>
      </c>
      <c r="L13" s="13"/>
      <c r="M13" s="16" t="str">
        <f t="shared" si="1"/>
        <v/>
      </c>
      <c r="N13" s="12"/>
    </row>
    <row r="14" spans="1:14">
      <c r="A14" s="9"/>
      <c r="B14" s="12"/>
      <c r="C14" s="12"/>
      <c r="D14" s="13"/>
      <c r="E14" s="13"/>
      <c r="F14" s="13"/>
      <c r="G14" s="13"/>
      <c r="H14" s="13"/>
      <c r="I14" s="13"/>
      <c r="J14" s="13"/>
      <c r="K14" s="16" t="str">
        <f t="shared" si="0"/>
        <v/>
      </c>
      <c r="L14" s="13"/>
      <c r="M14" s="16" t="str">
        <f t="shared" si="1"/>
        <v/>
      </c>
      <c r="N14" s="12"/>
    </row>
    <row r="15" spans="1:14">
      <c r="A15" s="9"/>
      <c r="B15" s="12"/>
      <c r="C15" s="12"/>
      <c r="D15" s="13"/>
      <c r="E15" s="13"/>
      <c r="F15" s="13"/>
      <c r="G15" s="13"/>
      <c r="H15" s="13"/>
      <c r="I15" s="13"/>
      <c r="J15" s="13"/>
      <c r="K15" s="16" t="str">
        <f t="shared" si="0"/>
        <v/>
      </c>
      <c r="L15" s="13"/>
      <c r="M15" s="16" t="str">
        <f t="shared" si="1"/>
        <v/>
      </c>
      <c r="N15" s="12"/>
    </row>
    <row r="16" spans="1:14">
      <c r="A16" s="9"/>
      <c r="B16" s="12"/>
      <c r="C16" s="12"/>
      <c r="D16" s="13"/>
      <c r="E16" s="13"/>
      <c r="F16" s="13"/>
      <c r="G16" s="13"/>
      <c r="H16" s="13"/>
      <c r="I16" s="13"/>
      <c r="J16" s="13"/>
      <c r="K16" s="16" t="str">
        <f t="shared" si="0"/>
        <v/>
      </c>
      <c r="L16" s="13"/>
      <c r="M16" s="16" t="str">
        <f t="shared" si="1"/>
        <v/>
      </c>
      <c r="N16" s="12"/>
    </row>
    <row r="17" spans="1:14">
      <c r="A17" s="9"/>
      <c r="B17" s="12"/>
      <c r="C17" s="12"/>
      <c r="D17" s="13"/>
      <c r="E17" s="13"/>
      <c r="F17" s="13"/>
      <c r="G17" s="13"/>
      <c r="H17" s="13"/>
      <c r="I17" s="13"/>
      <c r="J17" s="13"/>
      <c r="K17" s="16" t="str">
        <f t="shared" si="0"/>
        <v/>
      </c>
      <c r="L17" s="13"/>
      <c r="M17" s="16" t="str">
        <f t="shared" si="1"/>
        <v/>
      </c>
      <c r="N17" s="12"/>
    </row>
    <row r="18" spans="1:14">
      <c r="A18" s="9"/>
      <c r="B18" s="12"/>
      <c r="C18" s="12"/>
      <c r="D18" s="13"/>
      <c r="E18" s="13"/>
      <c r="F18" s="13"/>
      <c r="G18" s="13"/>
      <c r="H18" s="13"/>
      <c r="I18" s="13"/>
      <c r="J18" s="13"/>
      <c r="K18" s="16" t="str">
        <f t="shared" si="0"/>
        <v/>
      </c>
      <c r="L18" s="13"/>
      <c r="M18" s="16" t="str">
        <f t="shared" si="1"/>
        <v/>
      </c>
      <c r="N18" s="12"/>
    </row>
    <row r="19" spans="1:14">
      <c r="A19" s="9"/>
      <c r="B19" s="12"/>
      <c r="C19" s="12"/>
      <c r="D19" s="13"/>
      <c r="E19" s="13"/>
      <c r="F19" s="13"/>
      <c r="G19" s="13"/>
      <c r="H19" s="13"/>
      <c r="I19" s="13"/>
      <c r="J19" s="13"/>
      <c r="K19" s="16" t="str">
        <f t="shared" si="0"/>
        <v/>
      </c>
      <c r="L19" s="13"/>
      <c r="M19" s="16" t="str">
        <f t="shared" si="1"/>
        <v/>
      </c>
      <c r="N19" s="12"/>
    </row>
    <row r="20" spans="1:14">
      <c r="A20" s="9"/>
      <c r="B20" s="12"/>
      <c r="C20" s="12"/>
      <c r="D20" s="13"/>
      <c r="E20" s="13"/>
      <c r="F20" s="13"/>
      <c r="G20" s="13"/>
      <c r="H20" s="13"/>
      <c r="I20" s="13"/>
      <c r="J20" s="13"/>
      <c r="K20" s="16" t="str">
        <f t="shared" si="0"/>
        <v/>
      </c>
      <c r="L20" s="13"/>
      <c r="M20" s="16" t="str">
        <f t="shared" si="1"/>
        <v/>
      </c>
      <c r="N20" s="12"/>
    </row>
    <row r="21" spans="1:14">
      <c r="A21" s="9"/>
      <c r="B21" s="12"/>
      <c r="C21" s="12"/>
      <c r="D21" s="13"/>
      <c r="E21" s="13"/>
      <c r="F21" s="13"/>
      <c r="G21" s="13"/>
      <c r="H21" s="13"/>
      <c r="I21" s="13"/>
      <c r="J21" s="13"/>
      <c r="K21" s="16" t="str">
        <f t="shared" si="0"/>
        <v/>
      </c>
      <c r="L21" s="13"/>
      <c r="M21" s="16" t="str">
        <f t="shared" si="1"/>
        <v/>
      </c>
      <c r="N21" s="12"/>
    </row>
    <row r="22" spans="1:14">
      <c r="A22" s="9"/>
      <c r="B22" s="12"/>
      <c r="C22" s="12"/>
      <c r="D22" s="13"/>
      <c r="E22" s="13"/>
      <c r="F22" s="13"/>
      <c r="G22" s="13"/>
      <c r="H22" s="13"/>
      <c r="I22" s="13"/>
      <c r="J22" s="13"/>
      <c r="K22" s="16" t="str">
        <f t="shared" si="0"/>
        <v/>
      </c>
      <c r="L22" s="13"/>
      <c r="M22" s="16" t="str">
        <f t="shared" si="1"/>
        <v/>
      </c>
      <c r="N22" s="12"/>
    </row>
    <row r="23" spans="1:14">
      <c r="A23" s="9"/>
      <c r="B23" s="12"/>
      <c r="C23" s="12"/>
      <c r="D23" s="13"/>
      <c r="E23" s="13"/>
      <c r="F23" s="13"/>
      <c r="G23" s="13"/>
      <c r="H23" s="13"/>
      <c r="I23" s="13"/>
      <c r="J23" s="13"/>
      <c r="K23" s="16" t="str">
        <f t="shared" si="0"/>
        <v/>
      </c>
      <c r="L23" s="13"/>
      <c r="M23" s="16" t="str">
        <f t="shared" si="1"/>
        <v/>
      </c>
      <c r="N23" s="12"/>
    </row>
    <row r="24" spans="1:14">
      <c r="A24" s="9"/>
      <c r="B24" s="12"/>
      <c r="C24" s="12"/>
      <c r="D24" s="13"/>
      <c r="E24" s="13"/>
      <c r="F24" s="13"/>
      <c r="G24" s="13"/>
      <c r="H24" s="13"/>
      <c r="I24" s="13"/>
      <c r="J24" s="13"/>
      <c r="K24" s="16" t="str">
        <f t="shared" si="0"/>
        <v/>
      </c>
      <c r="L24" s="13"/>
      <c r="M24" s="16" t="str">
        <f t="shared" si="1"/>
        <v/>
      </c>
      <c r="N24" s="12"/>
    </row>
    <row r="25" spans="1:14">
      <c r="A25" s="9"/>
      <c r="B25" s="12"/>
      <c r="C25" s="12"/>
      <c r="D25" s="13"/>
      <c r="E25" s="13"/>
      <c r="F25" s="13"/>
      <c r="G25" s="13"/>
      <c r="H25" s="13"/>
      <c r="I25" s="13"/>
      <c r="J25" s="13"/>
      <c r="K25" s="16" t="str">
        <f t="shared" si="0"/>
        <v/>
      </c>
      <c r="L25" s="13"/>
      <c r="M25" s="16" t="str">
        <f t="shared" si="1"/>
        <v/>
      </c>
      <c r="N25" s="12"/>
    </row>
    <row r="26" spans="1:14">
      <c r="A26" s="9"/>
      <c r="B26" s="12"/>
      <c r="C26" s="12"/>
      <c r="D26" s="13"/>
      <c r="E26" s="13"/>
      <c r="F26" s="13"/>
      <c r="G26" s="13"/>
      <c r="H26" s="13"/>
      <c r="I26" s="13"/>
      <c r="J26" s="13"/>
      <c r="K26" s="16" t="str">
        <f t="shared" si="0"/>
        <v/>
      </c>
      <c r="L26" s="13"/>
      <c r="M26" s="16" t="str">
        <f t="shared" si="1"/>
        <v/>
      </c>
      <c r="N26" s="12"/>
    </row>
    <row r="27" spans="1:14">
      <c r="A27" s="9"/>
      <c r="B27" s="12"/>
      <c r="C27" s="12"/>
      <c r="D27" s="13"/>
      <c r="E27" s="13"/>
      <c r="F27" s="13"/>
      <c r="G27" s="13"/>
      <c r="H27" s="13"/>
      <c r="I27" s="13"/>
      <c r="J27" s="13"/>
      <c r="K27" s="16" t="str">
        <f t="shared" si="0"/>
        <v/>
      </c>
      <c r="L27" s="13"/>
      <c r="M27" s="16" t="str">
        <f t="shared" si="1"/>
        <v/>
      </c>
      <c r="N27" s="12"/>
    </row>
    <row r="28" spans="1:14">
      <c r="A28" s="9"/>
      <c r="B28" s="12"/>
      <c r="C28" s="12"/>
      <c r="D28" s="13"/>
      <c r="E28" s="13"/>
      <c r="F28" s="13"/>
      <c r="G28" s="13"/>
      <c r="H28" s="13"/>
      <c r="I28" s="13"/>
      <c r="J28" s="13"/>
      <c r="K28" s="16" t="str">
        <f t="shared" si="0"/>
        <v/>
      </c>
      <c r="L28" s="13"/>
      <c r="M28" s="16" t="str">
        <f t="shared" si="1"/>
        <v/>
      </c>
      <c r="N28" s="12"/>
    </row>
    <row r="29" spans="1:14">
      <c r="A29" s="9"/>
      <c r="B29" s="12"/>
      <c r="C29" s="12"/>
      <c r="D29" s="13"/>
      <c r="E29" s="13"/>
      <c r="F29" s="13"/>
      <c r="G29" s="13"/>
      <c r="H29" s="13"/>
      <c r="I29" s="13"/>
      <c r="J29" s="13"/>
      <c r="K29" s="16" t="str">
        <f t="shared" si="0"/>
        <v/>
      </c>
      <c r="L29" s="13"/>
      <c r="M29" s="16" t="str">
        <f t="shared" si="1"/>
        <v/>
      </c>
      <c r="N29" s="12"/>
    </row>
    <row r="30" spans="1:14">
      <c r="A30" s="9"/>
      <c r="B30" s="12"/>
      <c r="C30" s="12"/>
      <c r="D30" s="13"/>
      <c r="E30" s="13"/>
      <c r="F30" s="13"/>
      <c r="G30" s="13"/>
      <c r="H30" s="13"/>
      <c r="I30" s="13"/>
      <c r="J30" s="13"/>
      <c r="K30" s="16" t="str">
        <f t="shared" si="0"/>
        <v/>
      </c>
      <c r="L30" s="13"/>
      <c r="M30" s="16" t="str">
        <f t="shared" si="1"/>
        <v/>
      </c>
      <c r="N30" s="12"/>
    </row>
    <row r="31" spans="1:14">
      <c r="A31" s="9"/>
      <c r="B31" s="12"/>
      <c r="C31" s="12"/>
      <c r="D31" s="13"/>
      <c r="E31" s="13"/>
      <c r="F31" s="13"/>
      <c r="G31" s="13"/>
      <c r="H31" s="13"/>
      <c r="I31" s="13"/>
      <c r="J31" s="13"/>
      <c r="K31" s="16" t="str">
        <f t="shared" si="0"/>
        <v/>
      </c>
      <c r="L31" s="13"/>
      <c r="M31" s="16" t="str">
        <f t="shared" si="1"/>
        <v/>
      </c>
      <c r="N31" s="12"/>
    </row>
    <row r="32" spans="1:14">
      <c r="A32" s="9"/>
      <c r="B32" s="12"/>
      <c r="C32" s="12"/>
      <c r="D32" s="13"/>
      <c r="E32" s="13"/>
      <c r="F32" s="13"/>
      <c r="G32" s="13"/>
      <c r="H32" s="13"/>
      <c r="I32" s="13"/>
      <c r="J32" s="13"/>
      <c r="K32" s="16" t="str">
        <f t="shared" si="0"/>
        <v/>
      </c>
      <c r="L32" s="13"/>
      <c r="M32" s="16" t="str">
        <f t="shared" si="1"/>
        <v/>
      </c>
      <c r="N32" s="12"/>
    </row>
    <row r="33" spans="1:14">
      <c r="A33" s="9"/>
      <c r="B33" s="12"/>
      <c r="C33" s="12"/>
      <c r="D33" s="13"/>
      <c r="E33" s="13"/>
      <c r="F33" s="13"/>
      <c r="G33" s="13"/>
      <c r="H33" s="13"/>
      <c r="I33" s="13"/>
      <c r="J33" s="13"/>
      <c r="K33" s="16" t="str">
        <f t="shared" si="0"/>
        <v/>
      </c>
      <c r="L33" s="13"/>
      <c r="M33" s="16" t="str">
        <f t="shared" si="1"/>
        <v/>
      </c>
      <c r="N33" s="12"/>
    </row>
    <row r="34" spans="1:14">
      <c r="A34" s="9"/>
      <c r="B34" s="12"/>
      <c r="C34" s="12"/>
      <c r="D34" s="13"/>
      <c r="E34" s="13"/>
      <c r="F34" s="13"/>
      <c r="G34" s="13"/>
      <c r="H34" s="13"/>
      <c r="I34" s="13"/>
      <c r="J34" s="13"/>
      <c r="K34" s="16" t="str">
        <f t="shared" si="0"/>
        <v/>
      </c>
      <c r="L34" s="13"/>
      <c r="M34" s="16" t="str">
        <f t="shared" si="1"/>
        <v/>
      </c>
      <c r="N34" s="12"/>
    </row>
    <row r="35" spans="1:14">
      <c r="A35" s="9"/>
      <c r="B35" s="12"/>
      <c r="C35" s="12"/>
      <c r="D35" s="13"/>
      <c r="E35" s="13"/>
      <c r="F35" s="13"/>
      <c r="G35" s="13"/>
      <c r="H35" s="13"/>
      <c r="I35" s="13"/>
      <c r="J35" s="13"/>
      <c r="K35" s="16" t="str">
        <f t="shared" si="0"/>
        <v/>
      </c>
      <c r="L35" s="13"/>
      <c r="M35" s="16" t="str">
        <f t="shared" si="1"/>
        <v/>
      </c>
      <c r="N35" s="12"/>
    </row>
    <row r="36" spans="1:14">
      <c r="A36" s="9"/>
      <c r="B36" s="12"/>
      <c r="C36" s="12"/>
      <c r="D36" s="13"/>
      <c r="E36" s="13"/>
      <c r="F36" s="13"/>
      <c r="G36" s="13"/>
      <c r="H36" s="13"/>
      <c r="I36" s="13"/>
      <c r="J36" s="13"/>
      <c r="K36" s="16" t="str">
        <f t="shared" si="0"/>
        <v/>
      </c>
      <c r="L36" s="13"/>
      <c r="M36" s="16" t="str">
        <f t="shared" si="1"/>
        <v/>
      </c>
      <c r="N36" s="12"/>
    </row>
    <row r="37" spans="1:14">
      <c r="A37" s="9"/>
      <c r="B37" s="12"/>
      <c r="C37" s="12"/>
      <c r="D37" s="13"/>
      <c r="E37" s="13"/>
      <c r="F37" s="13"/>
      <c r="G37" s="13"/>
      <c r="H37" s="13"/>
      <c r="I37" s="13"/>
      <c r="J37" s="13"/>
      <c r="K37" s="16" t="str">
        <f t="shared" si="0"/>
        <v/>
      </c>
      <c r="L37" s="13"/>
      <c r="M37" s="16" t="str">
        <f t="shared" si="1"/>
        <v/>
      </c>
      <c r="N37" s="12"/>
    </row>
    <row r="38" spans="1:14">
      <c r="A38" s="9"/>
      <c r="B38" s="12"/>
      <c r="C38" s="12"/>
      <c r="D38" s="13"/>
      <c r="E38" s="13"/>
      <c r="F38" s="13"/>
      <c r="G38" s="13"/>
      <c r="H38" s="13"/>
      <c r="I38" s="13"/>
      <c r="J38" s="13"/>
      <c r="K38" s="16" t="str">
        <f t="shared" si="0"/>
        <v/>
      </c>
      <c r="L38" s="13"/>
      <c r="M38" s="16" t="str">
        <f t="shared" si="1"/>
        <v/>
      </c>
      <c r="N38" s="12"/>
    </row>
    <row r="39" spans="1:14">
      <c r="A39" s="9"/>
      <c r="B39" s="12"/>
      <c r="C39" s="12"/>
      <c r="D39" s="13"/>
      <c r="E39" s="13"/>
      <c r="F39" s="13"/>
      <c r="G39" s="13"/>
      <c r="H39" s="13"/>
      <c r="I39" s="13"/>
      <c r="J39" s="13"/>
      <c r="K39" s="16" t="str">
        <f t="shared" ref="K39:K70" si="2">IF(B39="","",D39+E39+F39-G39-H39-I39-J39)</f>
        <v/>
      </c>
      <c r="L39" s="13"/>
      <c r="M39" s="16" t="str">
        <f t="shared" ref="M39:M70" si="3">IF(L39="","",K39-L39)</f>
        <v/>
      </c>
      <c r="N39" s="12"/>
    </row>
    <row r="40" spans="1:14">
      <c r="A40" s="9"/>
      <c r="B40" s="12"/>
      <c r="C40" s="12"/>
      <c r="D40" s="13"/>
      <c r="E40" s="13"/>
      <c r="F40" s="13"/>
      <c r="G40" s="13"/>
      <c r="H40" s="13"/>
      <c r="I40" s="13"/>
      <c r="J40" s="13"/>
      <c r="K40" s="16" t="str">
        <f t="shared" si="2"/>
        <v/>
      </c>
      <c r="L40" s="13"/>
      <c r="M40" s="16" t="str">
        <f t="shared" si="3"/>
        <v/>
      </c>
      <c r="N40" s="12"/>
    </row>
    <row r="41" spans="1:14">
      <c r="A41" s="9"/>
      <c r="B41" s="12"/>
      <c r="C41" s="12"/>
      <c r="D41" s="13"/>
      <c r="E41" s="13"/>
      <c r="F41" s="13"/>
      <c r="G41" s="13"/>
      <c r="H41" s="13"/>
      <c r="I41" s="13"/>
      <c r="J41" s="13"/>
      <c r="K41" s="16" t="str">
        <f t="shared" si="2"/>
        <v/>
      </c>
      <c r="L41" s="13"/>
      <c r="M41" s="16" t="str">
        <f t="shared" si="3"/>
        <v/>
      </c>
      <c r="N41" s="12"/>
    </row>
    <row r="42" spans="1:14">
      <c r="A42" s="9"/>
      <c r="B42" s="12"/>
      <c r="C42" s="12"/>
      <c r="D42" s="13"/>
      <c r="E42" s="13"/>
      <c r="F42" s="13"/>
      <c r="G42" s="13"/>
      <c r="H42" s="13"/>
      <c r="I42" s="13"/>
      <c r="J42" s="13"/>
      <c r="K42" s="16" t="str">
        <f t="shared" si="2"/>
        <v/>
      </c>
      <c r="L42" s="13"/>
      <c r="M42" s="16" t="str">
        <f t="shared" si="3"/>
        <v/>
      </c>
      <c r="N42" s="12"/>
    </row>
    <row r="43" spans="1:14">
      <c r="A43" s="9"/>
      <c r="B43" s="12"/>
      <c r="C43" s="12"/>
      <c r="D43" s="13"/>
      <c r="E43" s="13"/>
      <c r="F43" s="13"/>
      <c r="G43" s="13"/>
      <c r="H43" s="13"/>
      <c r="I43" s="13"/>
      <c r="J43" s="13"/>
      <c r="K43" s="16" t="str">
        <f t="shared" si="2"/>
        <v/>
      </c>
      <c r="L43" s="13"/>
      <c r="M43" s="16" t="str">
        <f t="shared" si="3"/>
        <v/>
      </c>
      <c r="N43" s="12"/>
    </row>
    <row r="44" spans="1:14">
      <c r="A44" s="9"/>
      <c r="B44" s="12"/>
      <c r="C44" s="12"/>
      <c r="D44" s="13"/>
      <c r="E44" s="13"/>
      <c r="F44" s="13"/>
      <c r="G44" s="13"/>
      <c r="H44" s="13"/>
      <c r="I44" s="13"/>
      <c r="J44" s="13"/>
      <c r="K44" s="16" t="str">
        <f t="shared" si="2"/>
        <v/>
      </c>
      <c r="L44" s="13"/>
      <c r="M44" s="16" t="str">
        <f t="shared" si="3"/>
        <v/>
      </c>
      <c r="N44" s="12"/>
    </row>
    <row r="45" spans="1:14">
      <c r="A45" s="9"/>
      <c r="B45" s="12"/>
      <c r="C45" s="12"/>
      <c r="D45" s="13"/>
      <c r="E45" s="13"/>
      <c r="F45" s="13"/>
      <c r="G45" s="13"/>
      <c r="H45" s="13"/>
      <c r="I45" s="13"/>
      <c r="J45" s="13"/>
      <c r="K45" s="16" t="str">
        <f t="shared" si="2"/>
        <v/>
      </c>
      <c r="L45" s="13"/>
      <c r="M45" s="16" t="str">
        <f t="shared" si="3"/>
        <v/>
      </c>
      <c r="N45" s="12"/>
    </row>
    <row r="46" spans="1:14">
      <c r="A46" s="9"/>
      <c r="B46" s="12"/>
      <c r="C46" s="12"/>
      <c r="D46" s="13"/>
      <c r="E46" s="13"/>
      <c r="F46" s="13"/>
      <c r="G46" s="13"/>
      <c r="H46" s="13"/>
      <c r="I46" s="13"/>
      <c r="J46" s="13"/>
      <c r="K46" s="16" t="str">
        <f t="shared" si="2"/>
        <v/>
      </c>
      <c r="L46" s="13"/>
      <c r="M46" s="16" t="str">
        <f t="shared" si="3"/>
        <v/>
      </c>
      <c r="N46" s="12"/>
    </row>
    <row r="47" spans="1:14">
      <c r="A47" s="9"/>
      <c r="B47" s="12"/>
      <c r="C47" s="12"/>
      <c r="D47" s="13"/>
      <c r="E47" s="13"/>
      <c r="F47" s="13"/>
      <c r="G47" s="13"/>
      <c r="H47" s="13"/>
      <c r="I47" s="13"/>
      <c r="J47" s="13"/>
      <c r="K47" s="16" t="str">
        <f t="shared" si="2"/>
        <v/>
      </c>
      <c r="L47" s="13"/>
      <c r="M47" s="16" t="str">
        <f t="shared" si="3"/>
        <v/>
      </c>
      <c r="N47" s="12"/>
    </row>
    <row r="48" spans="1:14">
      <c r="A48" s="9"/>
      <c r="B48" s="12"/>
      <c r="C48" s="12"/>
      <c r="D48" s="13"/>
      <c r="E48" s="13"/>
      <c r="F48" s="13"/>
      <c r="G48" s="13"/>
      <c r="H48" s="13"/>
      <c r="I48" s="13"/>
      <c r="J48" s="13"/>
      <c r="K48" s="16" t="str">
        <f t="shared" si="2"/>
        <v/>
      </c>
      <c r="L48" s="13"/>
      <c r="M48" s="16" t="str">
        <f t="shared" si="3"/>
        <v/>
      </c>
      <c r="N48" s="12"/>
    </row>
    <row r="49" spans="1:14">
      <c r="A49" s="9"/>
      <c r="B49" s="12"/>
      <c r="C49" s="12"/>
      <c r="D49" s="13"/>
      <c r="E49" s="13"/>
      <c r="F49" s="13"/>
      <c r="G49" s="13"/>
      <c r="H49" s="13"/>
      <c r="I49" s="13"/>
      <c r="J49" s="13"/>
      <c r="K49" s="16" t="str">
        <f t="shared" si="2"/>
        <v/>
      </c>
      <c r="L49" s="13"/>
      <c r="M49" s="16" t="str">
        <f t="shared" si="3"/>
        <v/>
      </c>
      <c r="N49" s="12"/>
    </row>
    <row r="50" spans="1:14">
      <c r="A50" s="9"/>
      <c r="B50" s="12"/>
      <c r="C50" s="12"/>
      <c r="D50" s="13"/>
      <c r="E50" s="13"/>
      <c r="F50" s="13"/>
      <c r="G50" s="13"/>
      <c r="H50" s="13"/>
      <c r="I50" s="13"/>
      <c r="J50" s="13"/>
      <c r="K50" s="16" t="str">
        <f t="shared" si="2"/>
        <v/>
      </c>
      <c r="L50" s="13"/>
      <c r="M50" s="16" t="str">
        <f t="shared" si="3"/>
        <v/>
      </c>
      <c r="N50" s="12"/>
    </row>
    <row r="51" spans="1:14">
      <c r="A51" s="9"/>
      <c r="B51" s="12"/>
      <c r="C51" s="12"/>
      <c r="D51" s="13"/>
      <c r="E51" s="13"/>
      <c r="F51" s="13"/>
      <c r="G51" s="13"/>
      <c r="H51" s="13"/>
      <c r="I51" s="13"/>
      <c r="J51" s="13"/>
      <c r="K51" s="16" t="str">
        <f t="shared" si="2"/>
        <v/>
      </c>
      <c r="L51" s="13"/>
      <c r="M51" s="16" t="str">
        <f t="shared" si="3"/>
        <v/>
      </c>
      <c r="N51" s="12"/>
    </row>
    <row r="52" spans="1:14">
      <c r="A52" s="9"/>
      <c r="B52" s="12"/>
      <c r="C52" s="12"/>
      <c r="D52" s="13"/>
      <c r="E52" s="13"/>
      <c r="F52" s="13"/>
      <c r="G52" s="13"/>
      <c r="H52" s="13"/>
      <c r="I52" s="13"/>
      <c r="J52" s="13"/>
      <c r="K52" s="16" t="str">
        <f t="shared" si="2"/>
        <v/>
      </c>
      <c r="L52" s="13"/>
      <c r="M52" s="16" t="str">
        <f t="shared" si="3"/>
        <v/>
      </c>
      <c r="N52" s="12"/>
    </row>
    <row r="53" spans="1:14">
      <c r="A53" s="9"/>
      <c r="B53" s="12"/>
      <c r="C53" s="12"/>
      <c r="D53" s="13"/>
      <c r="E53" s="13"/>
      <c r="F53" s="13"/>
      <c r="G53" s="13"/>
      <c r="H53" s="13"/>
      <c r="I53" s="13"/>
      <c r="J53" s="13"/>
      <c r="K53" s="16" t="str">
        <f t="shared" si="2"/>
        <v/>
      </c>
      <c r="L53" s="13"/>
      <c r="M53" s="16" t="str">
        <f t="shared" si="3"/>
        <v/>
      </c>
      <c r="N53" s="12"/>
    </row>
    <row r="54" spans="1:14">
      <c r="A54" s="9"/>
      <c r="B54" s="12"/>
      <c r="C54" s="12"/>
      <c r="D54" s="13"/>
      <c r="E54" s="13"/>
      <c r="F54" s="13"/>
      <c r="G54" s="13"/>
      <c r="H54" s="13"/>
      <c r="I54" s="13"/>
      <c r="J54" s="13"/>
      <c r="K54" s="16" t="str">
        <f t="shared" si="2"/>
        <v/>
      </c>
      <c r="L54" s="13"/>
      <c r="M54" s="16" t="str">
        <f t="shared" si="3"/>
        <v/>
      </c>
      <c r="N54" s="12"/>
    </row>
    <row r="55" spans="1:14">
      <c r="A55" s="9"/>
      <c r="B55" s="12"/>
      <c r="C55" s="12"/>
      <c r="D55" s="13"/>
      <c r="E55" s="13"/>
      <c r="F55" s="13"/>
      <c r="G55" s="13"/>
      <c r="H55" s="13"/>
      <c r="I55" s="13"/>
      <c r="J55" s="13"/>
      <c r="K55" s="16" t="str">
        <f t="shared" si="2"/>
        <v/>
      </c>
      <c r="L55" s="13"/>
      <c r="M55" s="16" t="str">
        <f t="shared" si="3"/>
        <v/>
      </c>
      <c r="N55" s="12"/>
    </row>
    <row r="56" spans="1:14">
      <c r="A56" s="9"/>
      <c r="B56" s="12"/>
      <c r="C56" s="12"/>
      <c r="D56" s="13"/>
      <c r="E56" s="13"/>
      <c r="F56" s="13"/>
      <c r="G56" s="13"/>
      <c r="H56" s="13"/>
      <c r="I56" s="13"/>
      <c r="J56" s="13"/>
      <c r="K56" s="16" t="str">
        <f t="shared" si="2"/>
        <v/>
      </c>
      <c r="L56" s="13"/>
      <c r="M56" s="16" t="str">
        <f t="shared" si="3"/>
        <v/>
      </c>
      <c r="N56" s="12"/>
    </row>
    <row r="57" spans="1:14">
      <c r="A57" s="9"/>
      <c r="B57" s="12"/>
      <c r="C57" s="12"/>
      <c r="D57" s="13"/>
      <c r="E57" s="13"/>
      <c r="F57" s="13"/>
      <c r="G57" s="13"/>
      <c r="H57" s="13"/>
      <c r="I57" s="13"/>
      <c r="J57" s="13"/>
      <c r="K57" s="16" t="str">
        <f t="shared" si="2"/>
        <v/>
      </c>
      <c r="L57" s="13"/>
      <c r="M57" s="16" t="str">
        <f t="shared" si="3"/>
        <v/>
      </c>
      <c r="N57" s="12"/>
    </row>
    <row r="58" spans="1:14">
      <c r="A58" s="9"/>
      <c r="B58" s="12"/>
      <c r="C58" s="12"/>
      <c r="D58" s="13"/>
      <c r="E58" s="13"/>
      <c r="F58" s="13"/>
      <c r="G58" s="13"/>
      <c r="H58" s="13"/>
      <c r="I58" s="13"/>
      <c r="J58" s="13"/>
      <c r="K58" s="16" t="str">
        <f t="shared" si="2"/>
        <v/>
      </c>
      <c r="L58" s="13"/>
      <c r="M58" s="16" t="str">
        <f t="shared" si="3"/>
        <v/>
      </c>
      <c r="N58" s="12"/>
    </row>
    <row r="59" spans="1:14">
      <c r="A59" s="9"/>
      <c r="B59" s="12"/>
      <c r="C59" s="12"/>
      <c r="D59" s="13"/>
      <c r="E59" s="13"/>
      <c r="F59" s="13"/>
      <c r="G59" s="13"/>
      <c r="H59" s="13"/>
      <c r="I59" s="13"/>
      <c r="J59" s="13"/>
      <c r="K59" s="16" t="str">
        <f t="shared" si="2"/>
        <v/>
      </c>
      <c r="L59" s="13"/>
      <c r="M59" s="16" t="str">
        <f t="shared" si="3"/>
        <v/>
      </c>
      <c r="N59" s="12"/>
    </row>
    <row r="60" spans="1:14">
      <c r="A60" s="9"/>
      <c r="B60" s="12"/>
      <c r="C60" s="12"/>
      <c r="D60" s="13"/>
      <c r="E60" s="13"/>
      <c r="F60" s="13"/>
      <c r="G60" s="13"/>
      <c r="H60" s="13"/>
      <c r="I60" s="13"/>
      <c r="J60" s="13"/>
      <c r="K60" s="16" t="str">
        <f t="shared" si="2"/>
        <v/>
      </c>
      <c r="L60" s="13"/>
      <c r="M60" s="16" t="str">
        <f t="shared" si="3"/>
        <v/>
      </c>
      <c r="N60" s="12"/>
    </row>
    <row r="61" spans="1:14">
      <c r="A61" s="9"/>
      <c r="B61" s="12"/>
      <c r="C61" s="12"/>
      <c r="D61" s="13"/>
      <c r="E61" s="13"/>
      <c r="F61" s="13"/>
      <c r="G61" s="13"/>
      <c r="H61" s="13"/>
      <c r="I61" s="13"/>
      <c r="J61" s="13"/>
      <c r="K61" s="16" t="str">
        <f t="shared" si="2"/>
        <v/>
      </c>
      <c r="L61" s="13"/>
      <c r="M61" s="16" t="str">
        <f t="shared" si="3"/>
        <v/>
      </c>
      <c r="N61" s="12"/>
    </row>
    <row r="62" spans="1:14">
      <c r="A62" s="9"/>
      <c r="B62" s="12"/>
      <c r="C62" s="12"/>
      <c r="D62" s="13"/>
      <c r="E62" s="13"/>
      <c r="F62" s="13"/>
      <c r="G62" s="13"/>
      <c r="H62" s="13"/>
      <c r="I62" s="13"/>
      <c r="J62" s="13"/>
      <c r="K62" s="16" t="str">
        <f t="shared" si="2"/>
        <v/>
      </c>
      <c r="L62" s="13"/>
      <c r="M62" s="16" t="str">
        <f t="shared" si="3"/>
        <v/>
      </c>
      <c r="N62" s="12"/>
    </row>
    <row r="63" spans="1:14">
      <c r="A63" s="9"/>
      <c r="B63" s="12"/>
      <c r="C63" s="12"/>
      <c r="D63" s="13"/>
      <c r="E63" s="13"/>
      <c r="F63" s="13"/>
      <c r="G63" s="13"/>
      <c r="H63" s="13"/>
      <c r="I63" s="13"/>
      <c r="J63" s="13"/>
      <c r="K63" s="16" t="str">
        <f t="shared" si="2"/>
        <v/>
      </c>
      <c r="L63" s="13"/>
      <c r="M63" s="16" t="str">
        <f t="shared" si="3"/>
        <v/>
      </c>
      <c r="N63" s="12"/>
    </row>
    <row r="64" spans="1:14">
      <c r="A64" s="9"/>
      <c r="B64" s="12"/>
      <c r="C64" s="12"/>
      <c r="D64" s="13"/>
      <c r="E64" s="13"/>
      <c r="F64" s="13"/>
      <c r="G64" s="13"/>
      <c r="H64" s="13"/>
      <c r="I64" s="13"/>
      <c r="J64" s="13"/>
      <c r="K64" s="16" t="str">
        <f t="shared" si="2"/>
        <v/>
      </c>
      <c r="L64" s="13"/>
      <c r="M64" s="16" t="str">
        <f t="shared" si="3"/>
        <v/>
      </c>
      <c r="N64" s="12"/>
    </row>
    <row r="65" spans="1:14">
      <c r="A65" s="9"/>
      <c r="B65" s="12"/>
      <c r="C65" s="12"/>
      <c r="D65" s="13"/>
      <c r="E65" s="13"/>
      <c r="F65" s="13"/>
      <c r="G65" s="13"/>
      <c r="H65" s="13"/>
      <c r="I65" s="13"/>
      <c r="J65" s="13"/>
      <c r="K65" s="16" t="str">
        <f t="shared" si="2"/>
        <v/>
      </c>
      <c r="L65" s="13"/>
      <c r="M65" s="16" t="str">
        <f t="shared" si="3"/>
        <v/>
      </c>
      <c r="N65" s="12"/>
    </row>
    <row r="66" spans="1:14">
      <c r="A66" s="9"/>
      <c r="B66" s="12"/>
      <c r="C66" s="12"/>
      <c r="D66" s="13"/>
      <c r="E66" s="13"/>
      <c r="F66" s="13"/>
      <c r="G66" s="13"/>
      <c r="H66" s="13"/>
      <c r="I66" s="13"/>
      <c r="J66" s="13"/>
      <c r="K66" s="16" t="str">
        <f t="shared" si="2"/>
        <v/>
      </c>
      <c r="L66" s="13"/>
      <c r="M66" s="16" t="str">
        <f t="shared" si="3"/>
        <v/>
      </c>
      <c r="N66" s="12"/>
    </row>
    <row r="67" spans="1:14">
      <c r="A67" s="9"/>
      <c r="B67" s="12"/>
      <c r="C67" s="12"/>
      <c r="D67" s="13"/>
      <c r="E67" s="13"/>
      <c r="F67" s="13"/>
      <c r="G67" s="13"/>
      <c r="H67" s="13"/>
      <c r="I67" s="13"/>
      <c r="J67" s="13"/>
      <c r="K67" s="16" t="str">
        <f t="shared" si="2"/>
        <v/>
      </c>
      <c r="L67" s="13"/>
      <c r="M67" s="16" t="str">
        <f t="shared" si="3"/>
        <v/>
      </c>
      <c r="N67" s="12"/>
    </row>
    <row r="68" spans="1:14">
      <c r="A68" s="9"/>
      <c r="B68" s="12"/>
      <c r="C68" s="12"/>
      <c r="D68" s="13"/>
      <c r="E68" s="13"/>
      <c r="F68" s="13"/>
      <c r="G68" s="13"/>
      <c r="H68" s="13"/>
      <c r="I68" s="13"/>
      <c r="J68" s="13"/>
      <c r="K68" s="16" t="str">
        <f t="shared" si="2"/>
        <v/>
      </c>
      <c r="L68" s="13"/>
      <c r="M68" s="16" t="str">
        <f t="shared" si="3"/>
        <v/>
      </c>
      <c r="N68" s="12"/>
    </row>
    <row r="69" spans="1:14">
      <c r="A69" s="9"/>
      <c r="B69" s="12"/>
      <c r="C69" s="12"/>
      <c r="D69" s="13"/>
      <c r="E69" s="13"/>
      <c r="F69" s="13"/>
      <c r="G69" s="13"/>
      <c r="H69" s="13"/>
      <c r="I69" s="13"/>
      <c r="J69" s="13"/>
      <c r="K69" s="16" t="str">
        <f t="shared" si="2"/>
        <v/>
      </c>
      <c r="L69" s="13"/>
      <c r="M69" s="16" t="str">
        <f t="shared" si="3"/>
        <v/>
      </c>
      <c r="N69" s="12"/>
    </row>
    <row r="70" spans="1:14">
      <c r="A70" s="9"/>
      <c r="B70" s="12"/>
      <c r="C70" s="12"/>
      <c r="D70" s="13"/>
      <c r="E70" s="13"/>
      <c r="F70" s="13"/>
      <c r="G70" s="13"/>
      <c r="H70" s="13"/>
      <c r="I70" s="13"/>
      <c r="J70" s="13"/>
      <c r="K70" s="16" t="str">
        <f t="shared" si="2"/>
        <v/>
      </c>
      <c r="L70" s="13"/>
      <c r="M70" s="16" t="str">
        <f t="shared" si="3"/>
        <v/>
      </c>
      <c r="N70" s="12"/>
    </row>
    <row r="71" spans="1:14">
      <c r="A71" s="9"/>
      <c r="B71" s="12"/>
      <c r="C71" s="12"/>
      <c r="D71" s="13"/>
      <c r="E71" s="13"/>
      <c r="F71" s="13"/>
      <c r="G71" s="13"/>
      <c r="H71" s="13"/>
      <c r="I71" s="13"/>
      <c r="J71" s="13"/>
      <c r="K71" s="16" t="str">
        <f t="shared" ref="K71:K102" si="4">IF(B71="","",D71+E71+F71-G71-H71-I71-J71)</f>
        <v/>
      </c>
      <c r="L71" s="13"/>
      <c r="M71" s="16" t="str">
        <f t="shared" ref="M71:M102" si="5">IF(L71="","",K71-L71)</f>
        <v/>
      </c>
      <c r="N71" s="12"/>
    </row>
    <row r="72" spans="1:14">
      <c r="A72" s="9"/>
      <c r="B72" s="12"/>
      <c r="C72" s="12"/>
      <c r="D72" s="13"/>
      <c r="E72" s="13"/>
      <c r="F72" s="13"/>
      <c r="G72" s="13"/>
      <c r="H72" s="13"/>
      <c r="I72" s="13"/>
      <c r="J72" s="13"/>
      <c r="K72" s="16" t="str">
        <f t="shared" si="4"/>
        <v/>
      </c>
      <c r="L72" s="13"/>
      <c r="M72" s="16" t="str">
        <f t="shared" si="5"/>
        <v/>
      </c>
      <c r="N72" s="12"/>
    </row>
    <row r="73" spans="1:14">
      <c r="A73" s="9"/>
      <c r="B73" s="12"/>
      <c r="C73" s="12"/>
      <c r="D73" s="13"/>
      <c r="E73" s="13"/>
      <c r="F73" s="13"/>
      <c r="G73" s="13"/>
      <c r="H73" s="13"/>
      <c r="I73" s="13"/>
      <c r="J73" s="13"/>
      <c r="K73" s="16" t="str">
        <f t="shared" si="4"/>
        <v/>
      </c>
      <c r="L73" s="13"/>
      <c r="M73" s="16" t="str">
        <f t="shared" si="5"/>
        <v/>
      </c>
      <c r="N73" s="12"/>
    </row>
    <row r="74" spans="1:14">
      <c r="A74" s="9"/>
      <c r="B74" s="12"/>
      <c r="C74" s="12"/>
      <c r="D74" s="13"/>
      <c r="E74" s="13"/>
      <c r="F74" s="13"/>
      <c r="G74" s="13"/>
      <c r="H74" s="13"/>
      <c r="I74" s="13"/>
      <c r="J74" s="13"/>
      <c r="K74" s="16" t="str">
        <f t="shared" si="4"/>
        <v/>
      </c>
      <c r="L74" s="13"/>
      <c r="M74" s="16" t="str">
        <f t="shared" si="5"/>
        <v/>
      </c>
      <c r="N74" s="12"/>
    </row>
    <row r="75" spans="1:14">
      <c r="A75" s="9"/>
      <c r="B75" s="12"/>
      <c r="C75" s="12"/>
      <c r="D75" s="13"/>
      <c r="E75" s="13"/>
      <c r="F75" s="13"/>
      <c r="G75" s="13"/>
      <c r="H75" s="13"/>
      <c r="I75" s="13"/>
      <c r="J75" s="13"/>
      <c r="K75" s="16" t="str">
        <f t="shared" si="4"/>
        <v/>
      </c>
      <c r="L75" s="13"/>
      <c r="M75" s="16" t="str">
        <f t="shared" si="5"/>
        <v/>
      </c>
      <c r="N75" s="12"/>
    </row>
    <row r="76" spans="1:14">
      <c r="A76" s="9"/>
      <c r="B76" s="12"/>
      <c r="C76" s="12"/>
      <c r="D76" s="13"/>
      <c r="E76" s="13"/>
      <c r="F76" s="13"/>
      <c r="G76" s="13"/>
      <c r="H76" s="13"/>
      <c r="I76" s="13"/>
      <c r="J76" s="13"/>
      <c r="K76" s="16" t="str">
        <f t="shared" si="4"/>
        <v/>
      </c>
      <c r="L76" s="13"/>
      <c r="M76" s="16" t="str">
        <f t="shared" si="5"/>
        <v/>
      </c>
      <c r="N76" s="12"/>
    </row>
    <row r="77" spans="1:14">
      <c r="A77" s="9"/>
      <c r="B77" s="12"/>
      <c r="C77" s="12"/>
      <c r="D77" s="13"/>
      <c r="E77" s="13"/>
      <c r="F77" s="13"/>
      <c r="G77" s="13"/>
      <c r="H77" s="13"/>
      <c r="I77" s="13"/>
      <c r="J77" s="13"/>
      <c r="K77" s="16" t="str">
        <f t="shared" si="4"/>
        <v/>
      </c>
      <c r="L77" s="13"/>
      <c r="M77" s="16" t="str">
        <f t="shared" si="5"/>
        <v/>
      </c>
      <c r="N77" s="12"/>
    </row>
    <row r="78" spans="1:14">
      <c r="A78" s="9"/>
      <c r="B78" s="12"/>
      <c r="C78" s="12"/>
      <c r="D78" s="13"/>
      <c r="E78" s="13"/>
      <c r="F78" s="13"/>
      <c r="G78" s="13"/>
      <c r="H78" s="13"/>
      <c r="I78" s="13"/>
      <c r="J78" s="13"/>
      <c r="K78" s="16" t="str">
        <f t="shared" si="4"/>
        <v/>
      </c>
      <c r="L78" s="13"/>
      <c r="M78" s="16" t="str">
        <f t="shared" si="5"/>
        <v/>
      </c>
      <c r="N78" s="12"/>
    </row>
    <row r="79" spans="1:14">
      <c r="A79" s="9"/>
      <c r="B79" s="12"/>
      <c r="C79" s="12"/>
      <c r="D79" s="13"/>
      <c r="E79" s="13"/>
      <c r="F79" s="13"/>
      <c r="G79" s="13"/>
      <c r="H79" s="13"/>
      <c r="I79" s="13"/>
      <c r="J79" s="13"/>
      <c r="K79" s="16" t="str">
        <f t="shared" si="4"/>
        <v/>
      </c>
      <c r="L79" s="13"/>
      <c r="M79" s="16" t="str">
        <f t="shared" si="5"/>
        <v/>
      </c>
      <c r="N79" s="12"/>
    </row>
    <row r="80" spans="1:14">
      <c r="A80" s="9"/>
      <c r="B80" s="12"/>
      <c r="C80" s="12"/>
      <c r="D80" s="13"/>
      <c r="E80" s="13"/>
      <c r="F80" s="13"/>
      <c r="G80" s="13"/>
      <c r="H80" s="13"/>
      <c r="I80" s="13"/>
      <c r="J80" s="13"/>
      <c r="K80" s="16" t="str">
        <f t="shared" si="4"/>
        <v/>
      </c>
      <c r="L80" s="13"/>
      <c r="M80" s="16" t="str">
        <f t="shared" si="5"/>
        <v/>
      </c>
      <c r="N80" s="12"/>
    </row>
    <row r="81" spans="1:14">
      <c r="A81" s="9"/>
      <c r="B81" s="12"/>
      <c r="C81" s="12"/>
      <c r="D81" s="13"/>
      <c r="E81" s="13"/>
      <c r="F81" s="13"/>
      <c r="G81" s="13"/>
      <c r="H81" s="13"/>
      <c r="I81" s="13"/>
      <c r="J81" s="13"/>
      <c r="K81" s="16" t="str">
        <f t="shared" si="4"/>
        <v/>
      </c>
      <c r="L81" s="13"/>
      <c r="M81" s="16" t="str">
        <f t="shared" si="5"/>
        <v/>
      </c>
      <c r="N81" s="12"/>
    </row>
    <row r="82" spans="1:14">
      <c r="A82" s="9"/>
      <c r="B82" s="12"/>
      <c r="C82" s="12"/>
      <c r="D82" s="13"/>
      <c r="E82" s="13"/>
      <c r="F82" s="13"/>
      <c r="G82" s="13"/>
      <c r="H82" s="13"/>
      <c r="I82" s="13"/>
      <c r="J82" s="13"/>
      <c r="K82" s="16" t="str">
        <f t="shared" si="4"/>
        <v/>
      </c>
      <c r="L82" s="13"/>
      <c r="M82" s="16" t="str">
        <f t="shared" si="5"/>
        <v/>
      </c>
      <c r="N82" s="12"/>
    </row>
    <row r="83" spans="1:14">
      <c r="A83" s="9"/>
      <c r="B83" s="12"/>
      <c r="C83" s="12"/>
      <c r="D83" s="13"/>
      <c r="E83" s="13"/>
      <c r="F83" s="13"/>
      <c r="G83" s="13"/>
      <c r="H83" s="13"/>
      <c r="I83" s="13"/>
      <c r="J83" s="13"/>
      <c r="K83" s="16" t="str">
        <f t="shared" si="4"/>
        <v/>
      </c>
      <c r="L83" s="13"/>
      <c r="M83" s="16" t="str">
        <f t="shared" si="5"/>
        <v/>
      </c>
      <c r="N83" s="12"/>
    </row>
    <row r="84" spans="1:14">
      <c r="A84" s="9"/>
      <c r="B84" s="12"/>
      <c r="C84" s="12"/>
      <c r="D84" s="13"/>
      <c r="E84" s="13"/>
      <c r="F84" s="13"/>
      <c r="G84" s="13"/>
      <c r="H84" s="13"/>
      <c r="I84" s="13"/>
      <c r="J84" s="13"/>
      <c r="K84" s="16" t="str">
        <f t="shared" si="4"/>
        <v/>
      </c>
      <c r="L84" s="13"/>
      <c r="M84" s="16" t="str">
        <f t="shared" si="5"/>
        <v/>
      </c>
      <c r="N84" s="12"/>
    </row>
    <row r="85" spans="1:14">
      <c r="A85" s="9"/>
      <c r="B85" s="12"/>
      <c r="C85" s="12"/>
      <c r="D85" s="13"/>
      <c r="E85" s="13"/>
      <c r="F85" s="13"/>
      <c r="G85" s="13"/>
      <c r="H85" s="13"/>
      <c r="I85" s="13"/>
      <c r="J85" s="13"/>
      <c r="K85" s="16" t="str">
        <f t="shared" si="4"/>
        <v/>
      </c>
      <c r="L85" s="13"/>
      <c r="M85" s="16" t="str">
        <f t="shared" si="5"/>
        <v/>
      </c>
      <c r="N85" s="12"/>
    </row>
    <row r="86" spans="1:14">
      <c r="A86" s="9"/>
      <c r="B86" s="12"/>
      <c r="C86" s="12"/>
      <c r="D86" s="13"/>
      <c r="E86" s="13"/>
      <c r="F86" s="13"/>
      <c r="G86" s="13"/>
      <c r="H86" s="13"/>
      <c r="I86" s="13"/>
      <c r="J86" s="13"/>
      <c r="K86" s="16" t="str">
        <f t="shared" si="4"/>
        <v/>
      </c>
      <c r="L86" s="13"/>
      <c r="M86" s="16" t="str">
        <f t="shared" si="5"/>
        <v/>
      </c>
      <c r="N86" s="12"/>
    </row>
    <row r="87" spans="1:14">
      <c r="A87" s="9"/>
      <c r="B87" s="12"/>
      <c r="C87" s="12"/>
      <c r="D87" s="13"/>
      <c r="E87" s="13"/>
      <c r="F87" s="13"/>
      <c r="G87" s="13"/>
      <c r="H87" s="13"/>
      <c r="I87" s="13"/>
      <c r="J87" s="13"/>
      <c r="K87" s="16" t="str">
        <f t="shared" si="4"/>
        <v/>
      </c>
      <c r="L87" s="13"/>
      <c r="M87" s="16" t="str">
        <f t="shared" si="5"/>
        <v/>
      </c>
      <c r="N87" s="12"/>
    </row>
    <row r="88" spans="1:14">
      <c r="A88" s="9"/>
      <c r="B88" s="12"/>
      <c r="C88" s="12"/>
      <c r="D88" s="13"/>
      <c r="E88" s="13"/>
      <c r="F88" s="13"/>
      <c r="G88" s="13"/>
      <c r="H88" s="13"/>
      <c r="I88" s="13"/>
      <c r="J88" s="13"/>
      <c r="K88" s="16" t="str">
        <f t="shared" si="4"/>
        <v/>
      </c>
      <c r="L88" s="13"/>
      <c r="M88" s="16" t="str">
        <f t="shared" si="5"/>
        <v/>
      </c>
      <c r="N88" s="12"/>
    </row>
    <row r="89" spans="1:14">
      <c r="A89" s="9"/>
      <c r="B89" s="12"/>
      <c r="C89" s="12"/>
      <c r="D89" s="13"/>
      <c r="E89" s="13"/>
      <c r="F89" s="13"/>
      <c r="G89" s="13"/>
      <c r="H89" s="13"/>
      <c r="I89" s="13"/>
      <c r="J89" s="13"/>
      <c r="K89" s="16" t="str">
        <f t="shared" si="4"/>
        <v/>
      </c>
      <c r="L89" s="13"/>
      <c r="M89" s="16" t="str">
        <f t="shared" si="5"/>
        <v/>
      </c>
      <c r="N89" s="12"/>
    </row>
    <row r="90" spans="1:14">
      <c r="A90" s="9"/>
      <c r="B90" s="12"/>
      <c r="C90" s="12"/>
      <c r="D90" s="13"/>
      <c r="E90" s="13"/>
      <c r="F90" s="13"/>
      <c r="G90" s="13"/>
      <c r="H90" s="13"/>
      <c r="I90" s="13"/>
      <c r="J90" s="13"/>
      <c r="K90" s="16" t="str">
        <f t="shared" si="4"/>
        <v/>
      </c>
      <c r="L90" s="13"/>
      <c r="M90" s="16" t="str">
        <f t="shared" si="5"/>
        <v/>
      </c>
      <c r="N90" s="12"/>
    </row>
    <row r="91" spans="1:14">
      <c r="A91" s="9"/>
      <c r="B91" s="12"/>
      <c r="C91" s="12"/>
      <c r="D91" s="13"/>
      <c r="E91" s="13"/>
      <c r="F91" s="13"/>
      <c r="G91" s="13"/>
      <c r="H91" s="13"/>
      <c r="I91" s="13"/>
      <c r="J91" s="13"/>
      <c r="K91" s="16" t="str">
        <f t="shared" si="4"/>
        <v/>
      </c>
      <c r="L91" s="13"/>
      <c r="M91" s="16" t="str">
        <f t="shared" si="5"/>
        <v/>
      </c>
      <c r="N91" s="12"/>
    </row>
    <row r="92" spans="1:14">
      <c r="A92" s="9"/>
      <c r="B92" s="12"/>
      <c r="C92" s="12"/>
      <c r="D92" s="13"/>
      <c r="E92" s="13"/>
      <c r="F92" s="13"/>
      <c r="G92" s="13"/>
      <c r="H92" s="13"/>
      <c r="I92" s="13"/>
      <c r="J92" s="13"/>
      <c r="K92" s="16" t="str">
        <f t="shared" si="4"/>
        <v/>
      </c>
      <c r="L92" s="13"/>
      <c r="M92" s="16" t="str">
        <f t="shared" si="5"/>
        <v/>
      </c>
      <c r="N92" s="12"/>
    </row>
    <row r="93" spans="1:14">
      <c r="A93" s="9"/>
      <c r="B93" s="12"/>
      <c r="C93" s="12"/>
      <c r="D93" s="13"/>
      <c r="E93" s="13"/>
      <c r="F93" s="13"/>
      <c r="G93" s="13"/>
      <c r="H93" s="13"/>
      <c r="I93" s="13"/>
      <c r="J93" s="13"/>
      <c r="K93" s="16" t="str">
        <f t="shared" si="4"/>
        <v/>
      </c>
      <c r="L93" s="13"/>
      <c r="M93" s="16" t="str">
        <f t="shared" si="5"/>
        <v/>
      </c>
      <c r="N93" s="12"/>
    </row>
    <row r="94" spans="1:14">
      <c r="A94" s="9"/>
      <c r="B94" s="12"/>
      <c r="C94" s="12"/>
      <c r="D94" s="13"/>
      <c r="E94" s="13"/>
      <c r="F94" s="13"/>
      <c r="G94" s="13"/>
      <c r="H94" s="13"/>
      <c r="I94" s="13"/>
      <c r="J94" s="13"/>
      <c r="K94" s="16" t="str">
        <f t="shared" si="4"/>
        <v/>
      </c>
      <c r="L94" s="13"/>
      <c r="M94" s="16" t="str">
        <f t="shared" si="5"/>
        <v/>
      </c>
      <c r="N94" s="12"/>
    </row>
    <row r="95" spans="1:14">
      <c r="A95" s="9"/>
      <c r="B95" s="12"/>
      <c r="C95" s="12"/>
      <c r="D95" s="13"/>
      <c r="E95" s="13"/>
      <c r="F95" s="13"/>
      <c r="G95" s="13"/>
      <c r="H95" s="13"/>
      <c r="I95" s="13"/>
      <c r="J95" s="13"/>
      <c r="K95" s="16" t="str">
        <f t="shared" si="4"/>
        <v/>
      </c>
      <c r="L95" s="13"/>
      <c r="M95" s="16" t="str">
        <f t="shared" si="5"/>
        <v/>
      </c>
      <c r="N95" s="12"/>
    </row>
    <row r="96" spans="1:14">
      <c r="A96" s="9"/>
      <c r="B96" s="12"/>
      <c r="C96" s="12"/>
      <c r="D96" s="13"/>
      <c r="E96" s="13"/>
      <c r="F96" s="13"/>
      <c r="G96" s="13"/>
      <c r="H96" s="13"/>
      <c r="I96" s="13"/>
      <c r="J96" s="13"/>
      <c r="K96" s="16" t="str">
        <f t="shared" si="4"/>
        <v/>
      </c>
      <c r="L96" s="13"/>
      <c r="M96" s="16" t="str">
        <f t="shared" si="5"/>
        <v/>
      </c>
      <c r="N96" s="12"/>
    </row>
    <row r="97" spans="1:14">
      <c r="A97" s="9"/>
      <c r="B97" s="12"/>
      <c r="C97" s="12"/>
      <c r="D97" s="13"/>
      <c r="E97" s="13"/>
      <c r="F97" s="13"/>
      <c r="G97" s="13"/>
      <c r="H97" s="13"/>
      <c r="I97" s="13"/>
      <c r="J97" s="13"/>
      <c r="K97" s="16" t="str">
        <f t="shared" si="4"/>
        <v/>
      </c>
      <c r="L97" s="13"/>
      <c r="M97" s="16" t="str">
        <f t="shared" si="5"/>
        <v/>
      </c>
      <c r="N97" s="12"/>
    </row>
    <row r="98" spans="1:14">
      <c r="A98" s="9"/>
      <c r="B98" s="12"/>
      <c r="C98" s="12"/>
      <c r="D98" s="13"/>
      <c r="E98" s="13"/>
      <c r="F98" s="13"/>
      <c r="G98" s="13"/>
      <c r="H98" s="13"/>
      <c r="I98" s="13"/>
      <c r="J98" s="13"/>
      <c r="K98" s="16" t="str">
        <f t="shared" si="4"/>
        <v/>
      </c>
      <c r="L98" s="13"/>
      <c r="M98" s="16" t="str">
        <f t="shared" si="5"/>
        <v/>
      </c>
      <c r="N98" s="12"/>
    </row>
    <row r="99" spans="1:14">
      <c r="A99" s="9"/>
      <c r="B99" s="12"/>
      <c r="C99" s="12"/>
      <c r="D99" s="13"/>
      <c r="E99" s="13"/>
      <c r="F99" s="13"/>
      <c r="G99" s="13"/>
      <c r="H99" s="13"/>
      <c r="I99" s="13"/>
      <c r="J99" s="13"/>
      <c r="K99" s="16" t="str">
        <f t="shared" si="4"/>
        <v/>
      </c>
      <c r="L99" s="13"/>
      <c r="M99" s="16" t="str">
        <f t="shared" si="5"/>
        <v/>
      </c>
      <c r="N99" s="12"/>
    </row>
    <row r="100" spans="1:14">
      <c r="A100" s="9"/>
      <c r="B100" s="12"/>
      <c r="C100" s="12"/>
      <c r="D100" s="13"/>
      <c r="E100" s="13"/>
      <c r="F100" s="13"/>
      <c r="G100" s="13"/>
      <c r="H100" s="13"/>
      <c r="I100" s="13"/>
      <c r="J100" s="13"/>
      <c r="K100" s="16" t="str">
        <f t="shared" si="4"/>
        <v/>
      </c>
      <c r="L100" s="13"/>
      <c r="M100" s="16" t="str">
        <f t="shared" si="5"/>
        <v/>
      </c>
      <c r="N100" s="12"/>
    </row>
    <row r="101" spans="1:14">
      <c r="A101" s="9"/>
      <c r="B101" s="12"/>
      <c r="C101" s="12"/>
      <c r="D101" s="13"/>
      <c r="E101" s="13"/>
      <c r="F101" s="13"/>
      <c r="G101" s="13"/>
      <c r="H101" s="13"/>
      <c r="I101" s="13"/>
      <c r="J101" s="13"/>
      <c r="K101" s="16" t="str">
        <f t="shared" si="4"/>
        <v/>
      </c>
      <c r="L101" s="13"/>
      <c r="M101" s="16" t="str">
        <f t="shared" si="5"/>
        <v/>
      </c>
      <c r="N101" s="12"/>
    </row>
    <row r="102" spans="1:14">
      <c r="A102" s="9"/>
      <c r="B102" s="12"/>
      <c r="C102" s="12"/>
      <c r="D102" s="13"/>
      <c r="E102" s="13"/>
      <c r="F102" s="13"/>
      <c r="G102" s="13"/>
      <c r="H102" s="13"/>
      <c r="I102" s="13"/>
      <c r="J102" s="13"/>
      <c r="K102" s="16" t="str">
        <f t="shared" si="4"/>
        <v/>
      </c>
      <c r="L102" s="13"/>
      <c r="M102" s="16" t="str">
        <f t="shared" si="5"/>
        <v/>
      </c>
      <c r="N102" s="12"/>
    </row>
    <row r="103" spans="1:14">
      <c r="A103" s="9"/>
      <c r="B103" s="12"/>
      <c r="C103" s="12"/>
      <c r="D103" s="13"/>
      <c r="E103" s="13"/>
      <c r="F103" s="13"/>
      <c r="G103" s="13"/>
      <c r="H103" s="13"/>
      <c r="I103" s="13"/>
      <c r="J103" s="13"/>
      <c r="K103" s="16" t="str">
        <f t="shared" ref="K103:K134" si="6">IF(B103="","",D103+E103+F103-G103-H103-I103-J103)</f>
        <v/>
      </c>
      <c r="L103" s="13"/>
      <c r="M103" s="16" t="str">
        <f t="shared" ref="M103:M134" si="7">IF(L103="","",K103-L103)</f>
        <v/>
      </c>
      <c r="N103" s="12"/>
    </row>
    <row r="104" spans="1:14">
      <c r="A104" s="9"/>
      <c r="B104" s="12"/>
      <c r="C104" s="12"/>
      <c r="D104" s="13"/>
      <c r="E104" s="13"/>
      <c r="F104" s="13"/>
      <c r="G104" s="13"/>
      <c r="H104" s="13"/>
      <c r="I104" s="13"/>
      <c r="J104" s="13"/>
      <c r="K104" s="16" t="str">
        <f t="shared" si="6"/>
        <v/>
      </c>
      <c r="L104" s="13"/>
      <c r="M104" s="16" t="str">
        <f t="shared" si="7"/>
        <v/>
      </c>
      <c r="N104" s="12"/>
    </row>
    <row r="105" spans="1:14">
      <c r="A105" s="9"/>
      <c r="B105" s="12"/>
      <c r="C105" s="12"/>
      <c r="D105" s="13"/>
      <c r="E105" s="13"/>
      <c r="F105" s="13"/>
      <c r="G105" s="13"/>
      <c r="H105" s="13"/>
      <c r="I105" s="13"/>
      <c r="J105" s="13"/>
      <c r="K105" s="16" t="str">
        <f t="shared" si="6"/>
        <v/>
      </c>
      <c r="L105" s="13"/>
      <c r="M105" s="16" t="str">
        <f t="shared" si="7"/>
        <v/>
      </c>
      <c r="N105" s="12"/>
    </row>
    <row r="106" spans="1:14">
      <c r="A106" s="9"/>
      <c r="B106" s="12"/>
      <c r="C106" s="12"/>
      <c r="D106" s="13"/>
      <c r="E106" s="13"/>
      <c r="F106" s="13"/>
      <c r="G106" s="13"/>
      <c r="H106" s="13"/>
      <c r="I106" s="13"/>
      <c r="J106" s="13"/>
      <c r="K106" s="16" t="str">
        <f t="shared" si="6"/>
        <v/>
      </c>
      <c r="L106" s="13"/>
      <c r="M106" s="16" t="str">
        <f t="shared" si="7"/>
        <v/>
      </c>
      <c r="N106" s="12"/>
    </row>
  </sheetData>
  <sheetProtection sheet="1" objects="1" scenarios="1" sort="0" autoFilter="0"/>
  <mergeCells count="2">
    <mergeCell ref="A1:N1"/>
    <mergeCell ref="A3:N4"/>
  </mergeCells>
  <conditionalFormatting sqref="M7:M106">
    <cfRule type="expression" dxfId="233" priority="1">
      <formula>ABS(M7)&gt;0.01</formula>
    </cfRule>
  </conditionalFormatting>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1">
        <x14:dataValidation type="list" xr:uid="{00000000-0002-0000-0600-000000000000}">
          <x14:formula1>
            <xm:f>'01_Setup'!$B$23:$B$32</xm:f>
          </x14:formula1>
          <xm:sqref>B7:B106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06"/>
  <sheetViews>
    <sheetView workbookViewId="0"/>
  </sheetViews>
  <sheetFormatPr defaultRowHeight="14.25"/>
  <cols>
    <col min="1" max="1" width="14" customWidth="1"/>
    <col min="2" max="2" width="22" customWidth="1"/>
    <col min="3" max="3" width="18" customWidth="1"/>
    <col min="4" max="10" width="15" customWidth="1"/>
    <col min="11" max="11" width="18" customWidth="1"/>
    <col min="12" max="12" width="14" customWidth="1"/>
    <col min="13" max="13" width="34" customWidth="1"/>
  </cols>
  <sheetData>
    <row r="1" spans="1:13" ht="30" customHeight="1">
      <c r="A1" s="2" t="s">
        <v>198</v>
      </c>
      <c r="B1" s="2"/>
      <c r="C1" s="2"/>
      <c r="D1" s="2"/>
      <c r="E1" s="2"/>
      <c r="F1" s="2"/>
      <c r="G1" s="2"/>
      <c r="H1" s="2"/>
      <c r="I1" s="2"/>
      <c r="J1" s="2"/>
      <c r="K1" s="2"/>
      <c r="L1" s="2"/>
      <c r="M1" s="2"/>
    </row>
    <row r="2" spans="1:13">
      <c r="A2" s="3"/>
      <c r="B2" s="3"/>
      <c r="C2" s="3"/>
      <c r="D2" s="3"/>
      <c r="E2" s="3"/>
      <c r="F2" s="3"/>
      <c r="G2" s="3"/>
      <c r="H2" s="3"/>
      <c r="I2" s="3"/>
      <c r="J2" s="3"/>
      <c r="K2" s="3"/>
      <c r="L2" s="3"/>
      <c r="M2" s="3"/>
    </row>
    <row r="3" spans="1:13">
      <c r="A3" s="48" t="s">
        <v>199</v>
      </c>
      <c r="B3" s="48"/>
      <c r="C3" s="48"/>
      <c r="D3" s="48"/>
      <c r="E3" s="48"/>
      <c r="F3" s="48"/>
      <c r="G3" s="48"/>
      <c r="H3" s="48"/>
      <c r="I3" s="48"/>
      <c r="J3" s="48"/>
      <c r="K3" s="48"/>
      <c r="L3" s="48"/>
      <c r="M3" s="48"/>
    </row>
    <row r="4" spans="1:13">
      <c r="A4" s="43"/>
      <c r="B4" s="43"/>
      <c r="C4" s="43"/>
      <c r="D4" s="43"/>
      <c r="E4" s="43"/>
      <c r="F4" s="43"/>
      <c r="G4" s="43"/>
      <c r="H4" s="43"/>
      <c r="I4" s="43"/>
      <c r="J4" s="43"/>
      <c r="K4" s="43"/>
      <c r="L4" s="43"/>
      <c r="M4" s="43"/>
    </row>
    <row r="5" spans="1:13">
      <c r="A5" s="3"/>
      <c r="B5" s="3"/>
      <c r="C5" s="3"/>
      <c r="D5" s="3"/>
      <c r="E5" s="3"/>
      <c r="F5" s="3"/>
      <c r="G5" s="3"/>
      <c r="H5" s="3"/>
      <c r="I5" s="3"/>
      <c r="J5" s="3"/>
      <c r="K5" s="3"/>
      <c r="L5" s="3"/>
      <c r="M5" s="3"/>
    </row>
    <row r="6" spans="1:13" ht="33.950000000000003" customHeight="1">
      <c r="A6" s="52" t="s">
        <v>200</v>
      </c>
      <c r="B6" s="52" t="s">
        <v>201</v>
      </c>
      <c r="C6" s="52" t="s">
        <v>202</v>
      </c>
      <c r="D6" s="52" t="s">
        <v>203</v>
      </c>
      <c r="E6" s="52" t="s">
        <v>204</v>
      </c>
      <c r="F6" s="52" t="s">
        <v>205</v>
      </c>
      <c r="G6" s="52" t="s">
        <v>206</v>
      </c>
      <c r="H6" s="52" t="s">
        <v>207</v>
      </c>
      <c r="I6" s="52" t="s">
        <v>208</v>
      </c>
      <c r="J6" s="52" t="s">
        <v>196</v>
      </c>
      <c r="K6" s="52" t="s">
        <v>209</v>
      </c>
      <c r="L6" s="52" t="s">
        <v>210</v>
      </c>
      <c r="M6" s="52" t="s">
        <v>55</v>
      </c>
    </row>
    <row r="7" spans="1:13">
      <c r="A7" s="9"/>
      <c r="B7" s="12"/>
      <c r="C7" s="12"/>
      <c r="D7" s="13"/>
      <c r="E7" s="13"/>
      <c r="F7" s="13"/>
      <c r="G7" s="13"/>
      <c r="H7" s="13"/>
      <c r="I7" s="16" t="str">
        <f t="shared" ref="I7:I38" si="0">IF(E7="","",E7+F7-G7+H7)</f>
        <v/>
      </c>
      <c r="J7" s="16" t="str">
        <f t="shared" ref="J7:J38" si="1">IF(D7="","",D7-I7)</f>
        <v/>
      </c>
      <c r="K7" s="12"/>
      <c r="L7" s="9"/>
      <c r="M7" s="12"/>
    </row>
    <row r="8" spans="1:13">
      <c r="A8" s="9"/>
      <c r="B8" s="12"/>
      <c r="C8" s="12"/>
      <c r="D8" s="13"/>
      <c r="E8" s="13"/>
      <c r="F8" s="13"/>
      <c r="G8" s="13"/>
      <c r="H8" s="13"/>
      <c r="I8" s="16" t="str">
        <f t="shared" si="0"/>
        <v/>
      </c>
      <c r="J8" s="16" t="str">
        <f t="shared" si="1"/>
        <v/>
      </c>
      <c r="K8" s="12"/>
      <c r="L8" s="9"/>
      <c r="M8" s="12"/>
    </row>
    <row r="9" spans="1:13">
      <c r="A9" s="9"/>
      <c r="B9" s="12"/>
      <c r="C9" s="12"/>
      <c r="D9" s="13"/>
      <c r="E9" s="13"/>
      <c r="F9" s="13"/>
      <c r="G9" s="13"/>
      <c r="H9" s="13"/>
      <c r="I9" s="16" t="str">
        <f t="shared" si="0"/>
        <v/>
      </c>
      <c r="J9" s="16" t="str">
        <f t="shared" si="1"/>
        <v/>
      </c>
      <c r="K9" s="12"/>
      <c r="L9" s="9"/>
      <c r="M9" s="12"/>
    </row>
    <row r="10" spans="1:13">
      <c r="A10" s="9"/>
      <c r="B10" s="12"/>
      <c r="C10" s="12"/>
      <c r="D10" s="13"/>
      <c r="E10" s="13"/>
      <c r="F10" s="13"/>
      <c r="G10" s="13"/>
      <c r="H10" s="13"/>
      <c r="I10" s="16" t="str">
        <f t="shared" si="0"/>
        <v/>
      </c>
      <c r="J10" s="16" t="str">
        <f t="shared" si="1"/>
        <v/>
      </c>
      <c r="K10" s="12"/>
      <c r="L10" s="9"/>
      <c r="M10" s="12"/>
    </row>
    <row r="11" spans="1:13">
      <c r="A11" s="9"/>
      <c r="B11" s="12"/>
      <c r="C11" s="12"/>
      <c r="D11" s="13"/>
      <c r="E11" s="13"/>
      <c r="F11" s="13"/>
      <c r="G11" s="13"/>
      <c r="H11" s="13"/>
      <c r="I11" s="16" t="str">
        <f t="shared" si="0"/>
        <v/>
      </c>
      <c r="J11" s="16" t="str">
        <f t="shared" si="1"/>
        <v/>
      </c>
      <c r="K11" s="12"/>
      <c r="L11" s="9"/>
      <c r="M11" s="12"/>
    </row>
    <row r="12" spans="1:13">
      <c r="A12" s="9"/>
      <c r="B12" s="12"/>
      <c r="C12" s="12"/>
      <c r="D12" s="13"/>
      <c r="E12" s="13"/>
      <c r="F12" s="13"/>
      <c r="G12" s="13"/>
      <c r="H12" s="13"/>
      <c r="I12" s="16" t="str">
        <f t="shared" si="0"/>
        <v/>
      </c>
      <c r="J12" s="16" t="str">
        <f t="shared" si="1"/>
        <v/>
      </c>
      <c r="K12" s="12"/>
      <c r="L12" s="9"/>
      <c r="M12" s="12"/>
    </row>
    <row r="13" spans="1:13">
      <c r="A13" s="9"/>
      <c r="B13" s="12"/>
      <c r="C13" s="12"/>
      <c r="D13" s="13"/>
      <c r="E13" s="13"/>
      <c r="F13" s="13"/>
      <c r="G13" s="13"/>
      <c r="H13" s="13"/>
      <c r="I13" s="16" t="str">
        <f t="shared" si="0"/>
        <v/>
      </c>
      <c r="J13" s="16" t="str">
        <f t="shared" si="1"/>
        <v/>
      </c>
      <c r="K13" s="12"/>
      <c r="L13" s="9"/>
      <c r="M13" s="12"/>
    </row>
    <row r="14" spans="1:13">
      <c r="A14" s="9"/>
      <c r="B14" s="12"/>
      <c r="C14" s="12"/>
      <c r="D14" s="13"/>
      <c r="E14" s="13"/>
      <c r="F14" s="13"/>
      <c r="G14" s="13"/>
      <c r="H14" s="13"/>
      <c r="I14" s="16" t="str">
        <f t="shared" si="0"/>
        <v/>
      </c>
      <c r="J14" s="16" t="str">
        <f t="shared" si="1"/>
        <v/>
      </c>
      <c r="K14" s="12"/>
      <c r="L14" s="9"/>
      <c r="M14" s="12"/>
    </row>
    <row r="15" spans="1:13">
      <c r="A15" s="9"/>
      <c r="B15" s="12"/>
      <c r="C15" s="12"/>
      <c r="D15" s="13"/>
      <c r="E15" s="13"/>
      <c r="F15" s="13"/>
      <c r="G15" s="13"/>
      <c r="H15" s="13"/>
      <c r="I15" s="16" t="str">
        <f t="shared" si="0"/>
        <v/>
      </c>
      <c r="J15" s="16" t="str">
        <f t="shared" si="1"/>
        <v/>
      </c>
      <c r="K15" s="12"/>
      <c r="L15" s="9"/>
      <c r="M15" s="12"/>
    </row>
    <row r="16" spans="1:13">
      <c r="A16" s="9"/>
      <c r="B16" s="12"/>
      <c r="C16" s="12"/>
      <c r="D16" s="13"/>
      <c r="E16" s="13"/>
      <c r="F16" s="13"/>
      <c r="G16" s="13"/>
      <c r="H16" s="13"/>
      <c r="I16" s="16" t="str">
        <f t="shared" si="0"/>
        <v/>
      </c>
      <c r="J16" s="16" t="str">
        <f t="shared" si="1"/>
        <v/>
      </c>
      <c r="K16" s="12"/>
      <c r="L16" s="9"/>
      <c r="M16" s="12"/>
    </row>
    <row r="17" spans="1:13">
      <c r="A17" s="9"/>
      <c r="B17" s="12"/>
      <c r="C17" s="12"/>
      <c r="D17" s="13"/>
      <c r="E17" s="13"/>
      <c r="F17" s="13"/>
      <c r="G17" s="13"/>
      <c r="H17" s="13"/>
      <c r="I17" s="16" t="str">
        <f t="shared" si="0"/>
        <v/>
      </c>
      <c r="J17" s="16" t="str">
        <f t="shared" si="1"/>
        <v/>
      </c>
      <c r="K17" s="12"/>
      <c r="L17" s="9"/>
      <c r="M17" s="12"/>
    </row>
    <row r="18" spans="1:13">
      <c r="A18" s="9"/>
      <c r="B18" s="12"/>
      <c r="C18" s="12"/>
      <c r="D18" s="13"/>
      <c r="E18" s="13"/>
      <c r="F18" s="13"/>
      <c r="G18" s="13"/>
      <c r="H18" s="13"/>
      <c r="I18" s="16" t="str">
        <f t="shared" si="0"/>
        <v/>
      </c>
      <c r="J18" s="16" t="str">
        <f t="shared" si="1"/>
        <v/>
      </c>
      <c r="K18" s="12"/>
      <c r="L18" s="9"/>
      <c r="M18" s="12"/>
    </row>
    <row r="19" spans="1:13">
      <c r="A19" s="9"/>
      <c r="B19" s="12"/>
      <c r="C19" s="12"/>
      <c r="D19" s="13"/>
      <c r="E19" s="13"/>
      <c r="F19" s="13"/>
      <c r="G19" s="13"/>
      <c r="H19" s="13"/>
      <c r="I19" s="16" t="str">
        <f t="shared" si="0"/>
        <v/>
      </c>
      <c r="J19" s="16" t="str">
        <f t="shared" si="1"/>
        <v/>
      </c>
      <c r="K19" s="12"/>
      <c r="L19" s="9"/>
      <c r="M19" s="12"/>
    </row>
    <row r="20" spans="1:13">
      <c r="A20" s="9"/>
      <c r="B20" s="12"/>
      <c r="C20" s="12"/>
      <c r="D20" s="13"/>
      <c r="E20" s="13"/>
      <c r="F20" s="13"/>
      <c r="G20" s="13"/>
      <c r="H20" s="13"/>
      <c r="I20" s="16" t="str">
        <f t="shared" si="0"/>
        <v/>
      </c>
      <c r="J20" s="16" t="str">
        <f t="shared" si="1"/>
        <v/>
      </c>
      <c r="K20" s="12"/>
      <c r="L20" s="9"/>
      <c r="M20" s="12"/>
    </row>
    <row r="21" spans="1:13">
      <c r="A21" s="9"/>
      <c r="B21" s="12"/>
      <c r="C21" s="12"/>
      <c r="D21" s="13"/>
      <c r="E21" s="13"/>
      <c r="F21" s="13"/>
      <c r="G21" s="13"/>
      <c r="H21" s="13"/>
      <c r="I21" s="16" t="str">
        <f t="shared" si="0"/>
        <v/>
      </c>
      <c r="J21" s="16" t="str">
        <f t="shared" si="1"/>
        <v/>
      </c>
      <c r="K21" s="12"/>
      <c r="L21" s="9"/>
      <c r="M21" s="12"/>
    </row>
    <row r="22" spans="1:13">
      <c r="A22" s="9"/>
      <c r="B22" s="12"/>
      <c r="C22" s="12"/>
      <c r="D22" s="13"/>
      <c r="E22" s="13"/>
      <c r="F22" s="13"/>
      <c r="G22" s="13"/>
      <c r="H22" s="13"/>
      <c r="I22" s="16" t="str">
        <f t="shared" si="0"/>
        <v/>
      </c>
      <c r="J22" s="16" t="str">
        <f t="shared" si="1"/>
        <v/>
      </c>
      <c r="K22" s="12"/>
      <c r="L22" s="9"/>
      <c r="M22" s="12"/>
    </row>
    <row r="23" spans="1:13">
      <c r="A23" s="9"/>
      <c r="B23" s="12"/>
      <c r="C23" s="12"/>
      <c r="D23" s="13"/>
      <c r="E23" s="13"/>
      <c r="F23" s="13"/>
      <c r="G23" s="13"/>
      <c r="H23" s="13"/>
      <c r="I23" s="16" t="str">
        <f t="shared" si="0"/>
        <v/>
      </c>
      <c r="J23" s="16" t="str">
        <f t="shared" si="1"/>
        <v/>
      </c>
      <c r="K23" s="12"/>
      <c r="L23" s="9"/>
      <c r="M23" s="12"/>
    </row>
    <row r="24" spans="1:13">
      <c r="A24" s="9"/>
      <c r="B24" s="12"/>
      <c r="C24" s="12"/>
      <c r="D24" s="13"/>
      <c r="E24" s="13"/>
      <c r="F24" s="13"/>
      <c r="G24" s="13"/>
      <c r="H24" s="13"/>
      <c r="I24" s="16" t="str">
        <f t="shared" si="0"/>
        <v/>
      </c>
      <c r="J24" s="16" t="str">
        <f t="shared" si="1"/>
        <v/>
      </c>
      <c r="K24" s="12"/>
      <c r="L24" s="9"/>
      <c r="M24" s="12"/>
    </row>
    <row r="25" spans="1:13">
      <c r="A25" s="9"/>
      <c r="B25" s="12"/>
      <c r="C25" s="12"/>
      <c r="D25" s="13"/>
      <c r="E25" s="13"/>
      <c r="F25" s="13"/>
      <c r="G25" s="13"/>
      <c r="H25" s="13"/>
      <c r="I25" s="16" t="str">
        <f t="shared" si="0"/>
        <v/>
      </c>
      <c r="J25" s="16" t="str">
        <f t="shared" si="1"/>
        <v/>
      </c>
      <c r="K25" s="12"/>
      <c r="L25" s="9"/>
      <c r="M25" s="12"/>
    </row>
    <row r="26" spans="1:13">
      <c r="A26" s="9"/>
      <c r="B26" s="12"/>
      <c r="C26" s="12"/>
      <c r="D26" s="13"/>
      <c r="E26" s="13"/>
      <c r="F26" s="13"/>
      <c r="G26" s="13"/>
      <c r="H26" s="13"/>
      <c r="I26" s="16" t="str">
        <f t="shared" si="0"/>
        <v/>
      </c>
      <c r="J26" s="16" t="str">
        <f t="shared" si="1"/>
        <v/>
      </c>
      <c r="K26" s="12"/>
      <c r="L26" s="9"/>
      <c r="M26" s="12"/>
    </row>
    <row r="27" spans="1:13">
      <c r="A27" s="9"/>
      <c r="B27" s="12"/>
      <c r="C27" s="12"/>
      <c r="D27" s="13"/>
      <c r="E27" s="13"/>
      <c r="F27" s="13"/>
      <c r="G27" s="13"/>
      <c r="H27" s="13"/>
      <c r="I27" s="16" t="str">
        <f t="shared" si="0"/>
        <v/>
      </c>
      <c r="J27" s="16" t="str">
        <f t="shared" si="1"/>
        <v/>
      </c>
      <c r="K27" s="12"/>
      <c r="L27" s="9"/>
      <c r="M27" s="12"/>
    </row>
    <row r="28" spans="1:13">
      <c r="A28" s="9"/>
      <c r="B28" s="12"/>
      <c r="C28" s="12"/>
      <c r="D28" s="13"/>
      <c r="E28" s="13"/>
      <c r="F28" s="13"/>
      <c r="G28" s="13"/>
      <c r="H28" s="13"/>
      <c r="I28" s="16" t="str">
        <f t="shared" si="0"/>
        <v/>
      </c>
      <c r="J28" s="16" t="str">
        <f t="shared" si="1"/>
        <v/>
      </c>
      <c r="K28" s="12"/>
      <c r="L28" s="9"/>
      <c r="M28" s="12"/>
    </row>
    <row r="29" spans="1:13">
      <c r="A29" s="9"/>
      <c r="B29" s="12"/>
      <c r="C29" s="12"/>
      <c r="D29" s="13"/>
      <c r="E29" s="13"/>
      <c r="F29" s="13"/>
      <c r="G29" s="13"/>
      <c r="H29" s="13"/>
      <c r="I29" s="16" t="str">
        <f t="shared" si="0"/>
        <v/>
      </c>
      <c r="J29" s="16" t="str">
        <f t="shared" si="1"/>
        <v/>
      </c>
      <c r="K29" s="12"/>
      <c r="L29" s="9"/>
      <c r="M29" s="12"/>
    </row>
    <row r="30" spans="1:13">
      <c r="A30" s="9"/>
      <c r="B30" s="12"/>
      <c r="C30" s="12"/>
      <c r="D30" s="13"/>
      <c r="E30" s="13"/>
      <c r="F30" s="13"/>
      <c r="G30" s="13"/>
      <c r="H30" s="13"/>
      <c r="I30" s="16" t="str">
        <f t="shared" si="0"/>
        <v/>
      </c>
      <c r="J30" s="16" t="str">
        <f t="shared" si="1"/>
        <v/>
      </c>
      <c r="K30" s="12"/>
      <c r="L30" s="9"/>
      <c r="M30" s="12"/>
    </row>
    <row r="31" spans="1:13">
      <c r="A31" s="9"/>
      <c r="B31" s="12"/>
      <c r="C31" s="12"/>
      <c r="D31" s="13"/>
      <c r="E31" s="13"/>
      <c r="F31" s="13"/>
      <c r="G31" s="13"/>
      <c r="H31" s="13"/>
      <c r="I31" s="16" t="str">
        <f t="shared" si="0"/>
        <v/>
      </c>
      <c r="J31" s="16" t="str">
        <f t="shared" si="1"/>
        <v/>
      </c>
      <c r="K31" s="12"/>
      <c r="L31" s="9"/>
      <c r="M31" s="12"/>
    </row>
    <row r="32" spans="1:13">
      <c r="A32" s="9"/>
      <c r="B32" s="12"/>
      <c r="C32" s="12"/>
      <c r="D32" s="13"/>
      <c r="E32" s="13"/>
      <c r="F32" s="13"/>
      <c r="G32" s="13"/>
      <c r="H32" s="13"/>
      <c r="I32" s="16" t="str">
        <f t="shared" si="0"/>
        <v/>
      </c>
      <c r="J32" s="16" t="str">
        <f t="shared" si="1"/>
        <v/>
      </c>
      <c r="K32" s="12"/>
      <c r="L32" s="9"/>
      <c r="M32" s="12"/>
    </row>
    <row r="33" spans="1:13">
      <c r="A33" s="9"/>
      <c r="B33" s="12"/>
      <c r="C33" s="12"/>
      <c r="D33" s="13"/>
      <c r="E33" s="13"/>
      <c r="F33" s="13"/>
      <c r="G33" s="13"/>
      <c r="H33" s="13"/>
      <c r="I33" s="16" t="str">
        <f t="shared" si="0"/>
        <v/>
      </c>
      <c r="J33" s="16" t="str">
        <f t="shared" si="1"/>
        <v/>
      </c>
      <c r="K33" s="12"/>
      <c r="L33" s="9"/>
      <c r="M33" s="12"/>
    </row>
    <row r="34" spans="1:13">
      <c r="A34" s="9"/>
      <c r="B34" s="12"/>
      <c r="C34" s="12"/>
      <c r="D34" s="13"/>
      <c r="E34" s="13"/>
      <c r="F34" s="13"/>
      <c r="G34" s="13"/>
      <c r="H34" s="13"/>
      <c r="I34" s="16" t="str">
        <f t="shared" si="0"/>
        <v/>
      </c>
      <c r="J34" s="16" t="str">
        <f t="shared" si="1"/>
        <v/>
      </c>
      <c r="K34" s="12"/>
      <c r="L34" s="9"/>
      <c r="M34" s="12"/>
    </row>
    <row r="35" spans="1:13">
      <c r="A35" s="9"/>
      <c r="B35" s="12"/>
      <c r="C35" s="12"/>
      <c r="D35" s="13"/>
      <c r="E35" s="13"/>
      <c r="F35" s="13"/>
      <c r="G35" s="13"/>
      <c r="H35" s="13"/>
      <c r="I35" s="16" t="str">
        <f t="shared" si="0"/>
        <v/>
      </c>
      <c r="J35" s="16" t="str">
        <f t="shared" si="1"/>
        <v/>
      </c>
      <c r="K35" s="12"/>
      <c r="L35" s="9"/>
      <c r="M35" s="12"/>
    </row>
    <row r="36" spans="1:13">
      <c r="A36" s="9"/>
      <c r="B36" s="12"/>
      <c r="C36" s="12"/>
      <c r="D36" s="13"/>
      <c r="E36" s="13"/>
      <c r="F36" s="13"/>
      <c r="G36" s="13"/>
      <c r="H36" s="13"/>
      <c r="I36" s="16" t="str">
        <f t="shared" si="0"/>
        <v/>
      </c>
      <c r="J36" s="16" t="str">
        <f t="shared" si="1"/>
        <v/>
      </c>
      <c r="K36" s="12"/>
      <c r="L36" s="9"/>
      <c r="M36" s="12"/>
    </row>
    <row r="37" spans="1:13">
      <c r="A37" s="9"/>
      <c r="B37" s="12"/>
      <c r="C37" s="12"/>
      <c r="D37" s="13"/>
      <c r="E37" s="13"/>
      <c r="F37" s="13"/>
      <c r="G37" s="13"/>
      <c r="H37" s="13"/>
      <c r="I37" s="16" t="str">
        <f t="shared" si="0"/>
        <v/>
      </c>
      <c r="J37" s="16" t="str">
        <f t="shared" si="1"/>
        <v/>
      </c>
      <c r="K37" s="12"/>
      <c r="L37" s="9"/>
      <c r="M37" s="12"/>
    </row>
    <row r="38" spans="1:13">
      <c r="A38" s="9"/>
      <c r="B38" s="12"/>
      <c r="C38" s="12"/>
      <c r="D38" s="13"/>
      <c r="E38" s="13"/>
      <c r="F38" s="13"/>
      <c r="G38" s="13"/>
      <c r="H38" s="13"/>
      <c r="I38" s="16" t="str">
        <f t="shared" si="0"/>
        <v/>
      </c>
      <c r="J38" s="16" t="str">
        <f t="shared" si="1"/>
        <v/>
      </c>
      <c r="K38" s="12"/>
      <c r="L38" s="9"/>
      <c r="M38" s="12"/>
    </row>
    <row r="39" spans="1:13">
      <c r="A39" s="9"/>
      <c r="B39" s="12"/>
      <c r="C39" s="12"/>
      <c r="D39" s="13"/>
      <c r="E39" s="13"/>
      <c r="F39" s="13"/>
      <c r="G39" s="13"/>
      <c r="H39" s="13"/>
      <c r="I39" s="16" t="str">
        <f t="shared" ref="I39:I70" si="2">IF(E39="","",E39+F39-G39+H39)</f>
        <v/>
      </c>
      <c r="J39" s="16" t="str">
        <f t="shared" ref="J39:J70" si="3">IF(D39="","",D39-I39)</f>
        <v/>
      </c>
      <c r="K39" s="12"/>
      <c r="L39" s="9"/>
      <c r="M39" s="12"/>
    </row>
    <row r="40" spans="1:13">
      <c r="A40" s="9"/>
      <c r="B40" s="12"/>
      <c r="C40" s="12"/>
      <c r="D40" s="13"/>
      <c r="E40" s="13"/>
      <c r="F40" s="13"/>
      <c r="G40" s="13"/>
      <c r="H40" s="13"/>
      <c r="I40" s="16" t="str">
        <f t="shared" si="2"/>
        <v/>
      </c>
      <c r="J40" s="16" t="str">
        <f t="shared" si="3"/>
        <v/>
      </c>
      <c r="K40" s="12"/>
      <c r="L40" s="9"/>
      <c r="M40" s="12"/>
    </row>
    <row r="41" spans="1:13">
      <c r="A41" s="9"/>
      <c r="B41" s="12"/>
      <c r="C41" s="12"/>
      <c r="D41" s="13"/>
      <c r="E41" s="13"/>
      <c r="F41" s="13"/>
      <c r="G41" s="13"/>
      <c r="H41" s="13"/>
      <c r="I41" s="16" t="str">
        <f t="shared" si="2"/>
        <v/>
      </c>
      <c r="J41" s="16" t="str">
        <f t="shared" si="3"/>
        <v/>
      </c>
      <c r="K41" s="12"/>
      <c r="L41" s="9"/>
      <c r="M41" s="12"/>
    </row>
    <row r="42" spans="1:13">
      <c r="A42" s="9"/>
      <c r="B42" s="12"/>
      <c r="C42" s="12"/>
      <c r="D42" s="13"/>
      <c r="E42" s="13"/>
      <c r="F42" s="13"/>
      <c r="G42" s="13"/>
      <c r="H42" s="13"/>
      <c r="I42" s="16" t="str">
        <f t="shared" si="2"/>
        <v/>
      </c>
      <c r="J42" s="16" t="str">
        <f t="shared" si="3"/>
        <v/>
      </c>
      <c r="K42" s="12"/>
      <c r="L42" s="9"/>
      <c r="M42" s="12"/>
    </row>
    <row r="43" spans="1:13">
      <c r="A43" s="9"/>
      <c r="B43" s="12"/>
      <c r="C43" s="12"/>
      <c r="D43" s="13"/>
      <c r="E43" s="13"/>
      <c r="F43" s="13"/>
      <c r="G43" s="13"/>
      <c r="H43" s="13"/>
      <c r="I43" s="16" t="str">
        <f t="shared" si="2"/>
        <v/>
      </c>
      <c r="J43" s="16" t="str">
        <f t="shared" si="3"/>
        <v/>
      </c>
      <c r="K43" s="12"/>
      <c r="L43" s="9"/>
      <c r="M43" s="12"/>
    </row>
    <row r="44" spans="1:13">
      <c r="A44" s="9"/>
      <c r="B44" s="12"/>
      <c r="C44" s="12"/>
      <c r="D44" s="13"/>
      <c r="E44" s="13"/>
      <c r="F44" s="13"/>
      <c r="G44" s="13"/>
      <c r="H44" s="13"/>
      <c r="I44" s="16" t="str">
        <f t="shared" si="2"/>
        <v/>
      </c>
      <c r="J44" s="16" t="str">
        <f t="shared" si="3"/>
        <v/>
      </c>
      <c r="K44" s="12"/>
      <c r="L44" s="9"/>
      <c r="M44" s="12"/>
    </row>
    <row r="45" spans="1:13">
      <c r="A45" s="9"/>
      <c r="B45" s="12"/>
      <c r="C45" s="12"/>
      <c r="D45" s="13"/>
      <c r="E45" s="13"/>
      <c r="F45" s="13"/>
      <c r="G45" s="13"/>
      <c r="H45" s="13"/>
      <c r="I45" s="16" t="str">
        <f t="shared" si="2"/>
        <v/>
      </c>
      <c r="J45" s="16" t="str">
        <f t="shared" si="3"/>
        <v/>
      </c>
      <c r="K45" s="12"/>
      <c r="L45" s="9"/>
      <c r="M45" s="12"/>
    </row>
    <row r="46" spans="1:13">
      <c r="A46" s="9"/>
      <c r="B46" s="12"/>
      <c r="C46" s="12"/>
      <c r="D46" s="13"/>
      <c r="E46" s="13"/>
      <c r="F46" s="13"/>
      <c r="G46" s="13"/>
      <c r="H46" s="13"/>
      <c r="I46" s="16" t="str">
        <f t="shared" si="2"/>
        <v/>
      </c>
      <c r="J46" s="16" t="str">
        <f t="shared" si="3"/>
        <v/>
      </c>
      <c r="K46" s="12"/>
      <c r="L46" s="9"/>
      <c r="M46" s="12"/>
    </row>
    <row r="47" spans="1:13">
      <c r="A47" s="9"/>
      <c r="B47" s="12"/>
      <c r="C47" s="12"/>
      <c r="D47" s="13"/>
      <c r="E47" s="13"/>
      <c r="F47" s="13"/>
      <c r="G47" s="13"/>
      <c r="H47" s="13"/>
      <c r="I47" s="16" t="str">
        <f t="shared" si="2"/>
        <v/>
      </c>
      <c r="J47" s="16" t="str">
        <f t="shared" si="3"/>
        <v/>
      </c>
      <c r="K47" s="12"/>
      <c r="L47" s="9"/>
      <c r="M47" s="12"/>
    </row>
    <row r="48" spans="1:13">
      <c r="A48" s="9"/>
      <c r="B48" s="12"/>
      <c r="C48" s="12"/>
      <c r="D48" s="13"/>
      <c r="E48" s="13"/>
      <c r="F48" s="13"/>
      <c r="G48" s="13"/>
      <c r="H48" s="13"/>
      <c r="I48" s="16" t="str">
        <f t="shared" si="2"/>
        <v/>
      </c>
      <c r="J48" s="16" t="str">
        <f t="shared" si="3"/>
        <v/>
      </c>
      <c r="K48" s="12"/>
      <c r="L48" s="9"/>
      <c r="M48" s="12"/>
    </row>
    <row r="49" spans="1:13">
      <c r="A49" s="9"/>
      <c r="B49" s="12"/>
      <c r="C49" s="12"/>
      <c r="D49" s="13"/>
      <c r="E49" s="13"/>
      <c r="F49" s="13"/>
      <c r="G49" s="13"/>
      <c r="H49" s="13"/>
      <c r="I49" s="16" t="str">
        <f t="shared" si="2"/>
        <v/>
      </c>
      <c r="J49" s="16" t="str">
        <f t="shared" si="3"/>
        <v/>
      </c>
      <c r="K49" s="12"/>
      <c r="L49" s="9"/>
      <c r="M49" s="12"/>
    </row>
    <row r="50" spans="1:13">
      <c r="A50" s="9"/>
      <c r="B50" s="12"/>
      <c r="C50" s="12"/>
      <c r="D50" s="13"/>
      <c r="E50" s="13"/>
      <c r="F50" s="13"/>
      <c r="G50" s="13"/>
      <c r="H50" s="13"/>
      <c r="I50" s="16" t="str">
        <f t="shared" si="2"/>
        <v/>
      </c>
      <c r="J50" s="16" t="str">
        <f t="shared" si="3"/>
        <v/>
      </c>
      <c r="K50" s="12"/>
      <c r="L50" s="9"/>
      <c r="M50" s="12"/>
    </row>
    <row r="51" spans="1:13">
      <c r="A51" s="9"/>
      <c r="B51" s="12"/>
      <c r="C51" s="12"/>
      <c r="D51" s="13"/>
      <c r="E51" s="13"/>
      <c r="F51" s="13"/>
      <c r="G51" s="13"/>
      <c r="H51" s="13"/>
      <c r="I51" s="16" t="str">
        <f t="shared" si="2"/>
        <v/>
      </c>
      <c r="J51" s="16" t="str">
        <f t="shared" si="3"/>
        <v/>
      </c>
      <c r="K51" s="12"/>
      <c r="L51" s="9"/>
      <c r="M51" s="12"/>
    </row>
    <row r="52" spans="1:13">
      <c r="A52" s="9"/>
      <c r="B52" s="12"/>
      <c r="C52" s="12"/>
      <c r="D52" s="13"/>
      <c r="E52" s="13"/>
      <c r="F52" s="13"/>
      <c r="G52" s="13"/>
      <c r="H52" s="13"/>
      <c r="I52" s="16" t="str">
        <f t="shared" si="2"/>
        <v/>
      </c>
      <c r="J52" s="16" t="str">
        <f t="shared" si="3"/>
        <v/>
      </c>
      <c r="K52" s="12"/>
      <c r="L52" s="9"/>
      <c r="M52" s="12"/>
    </row>
    <row r="53" spans="1:13">
      <c r="A53" s="9"/>
      <c r="B53" s="12"/>
      <c r="C53" s="12"/>
      <c r="D53" s="13"/>
      <c r="E53" s="13"/>
      <c r="F53" s="13"/>
      <c r="G53" s="13"/>
      <c r="H53" s="13"/>
      <c r="I53" s="16" t="str">
        <f t="shared" si="2"/>
        <v/>
      </c>
      <c r="J53" s="16" t="str">
        <f t="shared" si="3"/>
        <v/>
      </c>
      <c r="K53" s="12"/>
      <c r="L53" s="9"/>
      <c r="M53" s="12"/>
    </row>
    <row r="54" spans="1:13">
      <c r="A54" s="9"/>
      <c r="B54" s="12"/>
      <c r="C54" s="12"/>
      <c r="D54" s="13"/>
      <c r="E54" s="13"/>
      <c r="F54" s="13"/>
      <c r="G54" s="13"/>
      <c r="H54" s="13"/>
      <c r="I54" s="16" t="str">
        <f t="shared" si="2"/>
        <v/>
      </c>
      <c r="J54" s="16" t="str">
        <f t="shared" si="3"/>
        <v/>
      </c>
      <c r="K54" s="12"/>
      <c r="L54" s="9"/>
      <c r="M54" s="12"/>
    </row>
    <row r="55" spans="1:13">
      <c r="A55" s="9"/>
      <c r="B55" s="12"/>
      <c r="C55" s="12"/>
      <c r="D55" s="13"/>
      <c r="E55" s="13"/>
      <c r="F55" s="13"/>
      <c r="G55" s="13"/>
      <c r="H55" s="13"/>
      <c r="I55" s="16" t="str">
        <f t="shared" si="2"/>
        <v/>
      </c>
      <c r="J55" s="16" t="str">
        <f t="shared" si="3"/>
        <v/>
      </c>
      <c r="K55" s="12"/>
      <c r="L55" s="9"/>
      <c r="M55" s="12"/>
    </row>
    <row r="56" spans="1:13">
      <c r="A56" s="9"/>
      <c r="B56" s="12"/>
      <c r="C56" s="12"/>
      <c r="D56" s="13"/>
      <c r="E56" s="13"/>
      <c r="F56" s="13"/>
      <c r="G56" s="13"/>
      <c r="H56" s="13"/>
      <c r="I56" s="16" t="str">
        <f t="shared" si="2"/>
        <v/>
      </c>
      <c r="J56" s="16" t="str">
        <f t="shared" si="3"/>
        <v/>
      </c>
      <c r="K56" s="12"/>
      <c r="L56" s="9"/>
      <c r="M56" s="12"/>
    </row>
    <row r="57" spans="1:13">
      <c r="A57" s="9"/>
      <c r="B57" s="12"/>
      <c r="C57" s="12"/>
      <c r="D57" s="13"/>
      <c r="E57" s="13"/>
      <c r="F57" s="13"/>
      <c r="G57" s="13"/>
      <c r="H57" s="13"/>
      <c r="I57" s="16" t="str">
        <f t="shared" si="2"/>
        <v/>
      </c>
      <c r="J57" s="16" t="str">
        <f t="shared" si="3"/>
        <v/>
      </c>
      <c r="K57" s="12"/>
      <c r="L57" s="9"/>
      <c r="M57" s="12"/>
    </row>
    <row r="58" spans="1:13">
      <c r="A58" s="9"/>
      <c r="B58" s="12"/>
      <c r="C58" s="12"/>
      <c r="D58" s="13"/>
      <c r="E58" s="13"/>
      <c r="F58" s="13"/>
      <c r="G58" s="13"/>
      <c r="H58" s="13"/>
      <c r="I58" s="16" t="str">
        <f t="shared" si="2"/>
        <v/>
      </c>
      <c r="J58" s="16" t="str">
        <f t="shared" si="3"/>
        <v/>
      </c>
      <c r="K58" s="12"/>
      <c r="L58" s="9"/>
      <c r="M58" s="12"/>
    </row>
    <row r="59" spans="1:13">
      <c r="A59" s="9"/>
      <c r="B59" s="12"/>
      <c r="C59" s="12"/>
      <c r="D59" s="13"/>
      <c r="E59" s="13"/>
      <c r="F59" s="13"/>
      <c r="G59" s="13"/>
      <c r="H59" s="13"/>
      <c r="I59" s="16" t="str">
        <f t="shared" si="2"/>
        <v/>
      </c>
      <c r="J59" s="16" t="str">
        <f t="shared" si="3"/>
        <v/>
      </c>
      <c r="K59" s="12"/>
      <c r="L59" s="9"/>
      <c r="M59" s="12"/>
    </row>
    <row r="60" spans="1:13">
      <c r="A60" s="9"/>
      <c r="B60" s="12"/>
      <c r="C60" s="12"/>
      <c r="D60" s="13"/>
      <c r="E60" s="13"/>
      <c r="F60" s="13"/>
      <c r="G60" s="13"/>
      <c r="H60" s="13"/>
      <c r="I60" s="16" t="str">
        <f t="shared" si="2"/>
        <v/>
      </c>
      <c r="J60" s="16" t="str">
        <f t="shared" si="3"/>
        <v/>
      </c>
      <c r="K60" s="12"/>
      <c r="L60" s="9"/>
      <c r="M60" s="12"/>
    </row>
    <row r="61" spans="1:13">
      <c r="A61" s="9"/>
      <c r="B61" s="12"/>
      <c r="C61" s="12"/>
      <c r="D61" s="13"/>
      <c r="E61" s="13"/>
      <c r="F61" s="13"/>
      <c r="G61" s="13"/>
      <c r="H61" s="13"/>
      <c r="I61" s="16" t="str">
        <f t="shared" si="2"/>
        <v/>
      </c>
      <c r="J61" s="16" t="str">
        <f t="shared" si="3"/>
        <v/>
      </c>
      <c r="K61" s="12"/>
      <c r="L61" s="9"/>
      <c r="M61" s="12"/>
    </row>
    <row r="62" spans="1:13">
      <c r="A62" s="9"/>
      <c r="B62" s="12"/>
      <c r="C62" s="12"/>
      <c r="D62" s="13"/>
      <c r="E62" s="13"/>
      <c r="F62" s="13"/>
      <c r="G62" s="13"/>
      <c r="H62" s="13"/>
      <c r="I62" s="16" t="str">
        <f t="shared" si="2"/>
        <v/>
      </c>
      <c r="J62" s="16" t="str">
        <f t="shared" si="3"/>
        <v/>
      </c>
      <c r="K62" s="12"/>
      <c r="L62" s="9"/>
      <c r="M62" s="12"/>
    </row>
    <row r="63" spans="1:13">
      <c r="A63" s="9"/>
      <c r="B63" s="12"/>
      <c r="C63" s="12"/>
      <c r="D63" s="13"/>
      <c r="E63" s="13"/>
      <c r="F63" s="13"/>
      <c r="G63" s="13"/>
      <c r="H63" s="13"/>
      <c r="I63" s="16" t="str">
        <f t="shared" si="2"/>
        <v/>
      </c>
      <c r="J63" s="16" t="str">
        <f t="shared" si="3"/>
        <v/>
      </c>
      <c r="K63" s="12"/>
      <c r="L63" s="9"/>
      <c r="M63" s="12"/>
    </row>
    <row r="64" spans="1:13">
      <c r="A64" s="9"/>
      <c r="B64" s="12"/>
      <c r="C64" s="12"/>
      <c r="D64" s="13"/>
      <c r="E64" s="13"/>
      <c r="F64" s="13"/>
      <c r="G64" s="13"/>
      <c r="H64" s="13"/>
      <c r="I64" s="16" t="str">
        <f t="shared" si="2"/>
        <v/>
      </c>
      <c r="J64" s="16" t="str">
        <f t="shared" si="3"/>
        <v/>
      </c>
      <c r="K64" s="12"/>
      <c r="L64" s="9"/>
      <c r="M64" s="12"/>
    </row>
    <row r="65" spans="1:13">
      <c r="A65" s="9"/>
      <c r="B65" s="12"/>
      <c r="C65" s="12"/>
      <c r="D65" s="13"/>
      <c r="E65" s="13"/>
      <c r="F65" s="13"/>
      <c r="G65" s="13"/>
      <c r="H65" s="13"/>
      <c r="I65" s="16" t="str">
        <f t="shared" si="2"/>
        <v/>
      </c>
      <c r="J65" s="16" t="str">
        <f t="shared" si="3"/>
        <v/>
      </c>
      <c r="K65" s="12"/>
      <c r="L65" s="9"/>
      <c r="M65" s="12"/>
    </row>
    <row r="66" spans="1:13">
      <c r="A66" s="9"/>
      <c r="B66" s="12"/>
      <c r="C66" s="12"/>
      <c r="D66" s="13"/>
      <c r="E66" s="13"/>
      <c r="F66" s="13"/>
      <c r="G66" s="13"/>
      <c r="H66" s="13"/>
      <c r="I66" s="16" t="str">
        <f t="shared" si="2"/>
        <v/>
      </c>
      <c r="J66" s="16" t="str">
        <f t="shared" si="3"/>
        <v/>
      </c>
      <c r="K66" s="12"/>
      <c r="L66" s="9"/>
      <c r="M66" s="12"/>
    </row>
    <row r="67" spans="1:13">
      <c r="A67" s="9"/>
      <c r="B67" s="12"/>
      <c r="C67" s="12"/>
      <c r="D67" s="13"/>
      <c r="E67" s="13"/>
      <c r="F67" s="13"/>
      <c r="G67" s="13"/>
      <c r="H67" s="13"/>
      <c r="I67" s="16" t="str">
        <f t="shared" si="2"/>
        <v/>
      </c>
      <c r="J67" s="16" t="str">
        <f t="shared" si="3"/>
        <v/>
      </c>
      <c r="K67" s="12"/>
      <c r="L67" s="9"/>
      <c r="M67" s="12"/>
    </row>
    <row r="68" spans="1:13">
      <c r="A68" s="9"/>
      <c r="B68" s="12"/>
      <c r="C68" s="12"/>
      <c r="D68" s="13"/>
      <c r="E68" s="13"/>
      <c r="F68" s="13"/>
      <c r="G68" s="13"/>
      <c r="H68" s="13"/>
      <c r="I68" s="16" t="str">
        <f t="shared" si="2"/>
        <v/>
      </c>
      <c r="J68" s="16" t="str">
        <f t="shared" si="3"/>
        <v/>
      </c>
      <c r="K68" s="12"/>
      <c r="L68" s="9"/>
      <c r="M68" s="12"/>
    </row>
    <row r="69" spans="1:13">
      <c r="A69" s="9"/>
      <c r="B69" s="12"/>
      <c r="C69" s="12"/>
      <c r="D69" s="13"/>
      <c r="E69" s="13"/>
      <c r="F69" s="13"/>
      <c r="G69" s="13"/>
      <c r="H69" s="13"/>
      <c r="I69" s="16" t="str">
        <f t="shared" si="2"/>
        <v/>
      </c>
      <c r="J69" s="16" t="str">
        <f t="shared" si="3"/>
        <v/>
      </c>
      <c r="K69" s="12"/>
      <c r="L69" s="9"/>
      <c r="M69" s="12"/>
    </row>
    <row r="70" spans="1:13">
      <c r="A70" s="9"/>
      <c r="B70" s="12"/>
      <c r="C70" s="12"/>
      <c r="D70" s="13"/>
      <c r="E70" s="13"/>
      <c r="F70" s="13"/>
      <c r="G70" s="13"/>
      <c r="H70" s="13"/>
      <c r="I70" s="16" t="str">
        <f t="shared" si="2"/>
        <v/>
      </c>
      <c r="J70" s="16" t="str">
        <f t="shared" si="3"/>
        <v/>
      </c>
      <c r="K70" s="12"/>
      <c r="L70" s="9"/>
      <c r="M70" s="12"/>
    </row>
    <row r="71" spans="1:13">
      <c r="A71" s="9"/>
      <c r="B71" s="12"/>
      <c r="C71" s="12"/>
      <c r="D71" s="13"/>
      <c r="E71" s="13"/>
      <c r="F71" s="13"/>
      <c r="G71" s="13"/>
      <c r="H71" s="13"/>
      <c r="I71" s="16" t="str">
        <f t="shared" ref="I71:I102" si="4">IF(E71="","",E71+F71-G71+H71)</f>
        <v/>
      </c>
      <c r="J71" s="16" t="str">
        <f t="shared" ref="J71:J102" si="5">IF(D71="","",D71-I71)</f>
        <v/>
      </c>
      <c r="K71" s="12"/>
      <c r="L71" s="9"/>
      <c r="M71" s="12"/>
    </row>
    <row r="72" spans="1:13">
      <c r="A72" s="9"/>
      <c r="B72" s="12"/>
      <c r="C72" s="12"/>
      <c r="D72" s="13"/>
      <c r="E72" s="13"/>
      <c r="F72" s="13"/>
      <c r="G72" s="13"/>
      <c r="H72" s="13"/>
      <c r="I72" s="16" t="str">
        <f t="shared" si="4"/>
        <v/>
      </c>
      <c r="J72" s="16" t="str">
        <f t="shared" si="5"/>
        <v/>
      </c>
      <c r="K72" s="12"/>
      <c r="L72" s="9"/>
      <c r="M72" s="12"/>
    </row>
    <row r="73" spans="1:13">
      <c r="A73" s="9"/>
      <c r="B73" s="12"/>
      <c r="C73" s="12"/>
      <c r="D73" s="13"/>
      <c r="E73" s="13"/>
      <c r="F73" s="13"/>
      <c r="G73" s="13"/>
      <c r="H73" s="13"/>
      <c r="I73" s="16" t="str">
        <f t="shared" si="4"/>
        <v/>
      </c>
      <c r="J73" s="16" t="str">
        <f t="shared" si="5"/>
        <v/>
      </c>
      <c r="K73" s="12"/>
      <c r="L73" s="9"/>
      <c r="M73" s="12"/>
    </row>
    <row r="74" spans="1:13">
      <c r="A74" s="9"/>
      <c r="B74" s="12"/>
      <c r="C74" s="12"/>
      <c r="D74" s="13"/>
      <c r="E74" s="13"/>
      <c r="F74" s="13"/>
      <c r="G74" s="13"/>
      <c r="H74" s="13"/>
      <c r="I74" s="16" t="str">
        <f t="shared" si="4"/>
        <v/>
      </c>
      <c r="J74" s="16" t="str">
        <f t="shared" si="5"/>
        <v/>
      </c>
      <c r="K74" s="12"/>
      <c r="L74" s="9"/>
      <c r="M74" s="12"/>
    </row>
    <row r="75" spans="1:13">
      <c r="A75" s="9"/>
      <c r="B75" s="12"/>
      <c r="C75" s="12"/>
      <c r="D75" s="13"/>
      <c r="E75" s="13"/>
      <c r="F75" s="13"/>
      <c r="G75" s="13"/>
      <c r="H75" s="13"/>
      <c r="I75" s="16" t="str">
        <f t="shared" si="4"/>
        <v/>
      </c>
      <c r="J75" s="16" t="str">
        <f t="shared" si="5"/>
        <v/>
      </c>
      <c r="K75" s="12"/>
      <c r="L75" s="9"/>
      <c r="M75" s="12"/>
    </row>
    <row r="76" spans="1:13">
      <c r="A76" s="9"/>
      <c r="B76" s="12"/>
      <c r="C76" s="12"/>
      <c r="D76" s="13"/>
      <c r="E76" s="13"/>
      <c r="F76" s="13"/>
      <c r="G76" s="13"/>
      <c r="H76" s="13"/>
      <c r="I76" s="16" t="str">
        <f t="shared" si="4"/>
        <v/>
      </c>
      <c r="J76" s="16" t="str">
        <f t="shared" si="5"/>
        <v/>
      </c>
      <c r="K76" s="12"/>
      <c r="L76" s="9"/>
      <c r="M76" s="12"/>
    </row>
    <row r="77" spans="1:13">
      <c r="A77" s="9"/>
      <c r="B77" s="12"/>
      <c r="C77" s="12"/>
      <c r="D77" s="13"/>
      <c r="E77" s="13"/>
      <c r="F77" s="13"/>
      <c r="G77" s="13"/>
      <c r="H77" s="13"/>
      <c r="I77" s="16" t="str">
        <f t="shared" si="4"/>
        <v/>
      </c>
      <c r="J77" s="16" t="str">
        <f t="shared" si="5"/>
        <v/>
      </c>
      <c r="K77" s="12"/>
      <c r="L77" s="9"/>
      <c r="M77" s="12"/>
    </row>
    <row r="78" spans="1:13">
      <c r="A78" s="9"/>
      <c r="B78" s="12"/>
      <c r="C78" s="12"/>
      <c r="D78" s="13"/>
      <c r="E78" s="13"/>
      <c r="F78" s="13"/>
      <c r="G78" s="13"/>
      <c r="H78" s="13"/>
      <c r="I78" s="16" t="str">
        <f t="shared" si="4"/>
        <v/>
      </c>
      <c r="J78" s="16" t="str">
        <f t="shared" si="5"/>
        <v/>
      </c>
      <c r="K78" s="12"/>
      <c r="L78" s="9"/>
      <c r="M78" s="12"/>
    </row>
    <row r="79" spans="1:13">
      <c r="A79" s="9"/>
      <c r="B79" s="12"/>
      <c r="C79" s="12"/>
      <c r="D79" s="13"/>
      <c r="E79" s="13"/>
      <c r="F79" s="13"/>
      <c r="G79" s="13"/>
      <c r="H79" s="13"/>
      <c r="I79" s="16" t="str">
        <f t="shared" si="4"/>
        <v/>
      </c>
      <c r="J79" s="16" t="str">
        <f t="shared" si="5"/>
        <v/>
      </c>
      <c r="K79" s="12"/>
      <c r="L79" s="9"/>
      <c r="M79" s="12"/>
    </row>
    <row r="80" spans="1:13">
      <c r="A80" s="9"/>
      <c r="B80" s="12"/>
      <c r="C80" s="12"/>
      <c r="D80" s="13"/>
      <c r="E80" s="13"/>
      <c r="F80" s="13"/>
      <c r="G80" s="13"/>
      <c r="H80" s="13"/>
      <c r="I80" s="16" t="str">
        <f t="shared" si="4"/>
        <v/>
      </c>
      <c r="J80" s="16" t="str">
        <f t="shared" si="5"/>
        <v/>
      </c>
      <c r="K80" s="12"/>
      <c r="L80" s="9"/>
      <c r="M80" s="12"/>
    </row>
    <row r="81" spans="1:13">
      <c r="A81" s="9"/>
      <c r="B81" s="12"/>
      <c r="C81" s="12"/>
      <c r="D81" s="13"/>
      <c r="E81" s="13"/>
      <c r="F81" s="13"/>
      <c r="G81" s="13"/>
      <c r="H81" s="13"/>
      <c r="I81" s="16" t="str">
        <f t="shared" si="4"/>
        <v/>
      </c>
      <c r="J81" s="16" t="str">
        <f t="shared" si="5"/>
        <v/>
      </c>
      <c r="K81" s="12"/>
      <c r="L81" s="9"/>
      <c r="M81" s="12"/>
    </row>
    <row r="82" spans="1:13">
      <c r="A82" s="9"/>
      <c r="B82" s="12"/>
      <c r="C82" s="12"/>
      <c r="D82" s="13"/>
      <c r="E82" s="13"/>
      <c r="F82" s="13"/>
      <c r="G82" s="13"/>
      <c r="H82" s="13"/>
      <c r="I82" s="16" t="str">
        <f t="shared" si="4"/>
        <v/>
      </c>
      <c r="J82" s="16" t="str">
        <f t="shared" si="5"/>
        <v/>
      </c>
      <c r="K82" s="12"/>
      <c r="L82" s="9"/>
      <c r="M82" s="12"/>
    </row>
    <row r="83" spans="1:13">
      <c r="A83" s="9"/>
      <c r="B83" s="12"/>
      <c r="C83" s="12"/>
      <c r="D83" s="13"/>
      <c r="E83" s="13"/>
      <c r="F83" s="13"/>
      <c r="G83" s="13"/>
      <c r="H83" s="13"/>
      <c r="I83" s="16" t="str">
        <f t="shared" si="4"/>
        <v/>
      </c>
      <c r="J83" s="16" t="str">
        <f t="shared" si="5"/>
        <v/>
      </c>
      <c r="K83" s="12"/>
      <c r="L83" s="9"/>
      <c r="M83" s="12"/>
    </row>
    <row r="84" spans="1:13">
      <c r="A84" s="9"/>
      <c r="B84" s="12"/>
      <c r="C84" s="12"/>
      <c r="D84" s="13"/>
      <c r="E84" s="13"/>
      <c r="F84" s="13"/>
      <c r="G84" s="13"/>
      <c r="H84" s="13"/>
      <c r="I84" s="16" t="str">
        <f t="shared" si="4"/>
        <v/>
      </c>
      <c r="J84" s="16" t="str">
        <f t="shared" si="5"/>
        <v/>
      </c>
      <c r="K84" s="12"/>
      <c r="L84" s="9"/>
      <c r="M84" s="12"/>
    </row>
    <row r="85" spans="1:13">
      <c r="A85" s="9"/>
      <c r="B85" s="12"/>
      <c r="C85" s="12"/>
      <c r="D85" s="13"/>
      <c r="E85" s="13"/>
      <c r="F85" s="13"/>
      <c r="G85" s="13"/>
      <c r="H85" s="13"/>
      <c r="I85" s="16" t="str">
        <f t="shared" si="4"/>
        <v/>
      </c>
      <c r="J85" s="16" t="str">
        <f t="shared" si="5"/>
        <v/>
      </c>
      <c r="K85" s="12"/>
      <c r="L85" s="9"/>
      <c r="M85" s="12"/>
    </row>
    <row r="86" spans="1:13">
      <c r="A86" s="9"/>
      <c r="B86" s="12"/>
      <c r="C86" s="12"/>
      <c r="D86" s="13"/>
      <c r="E86" s="13"/>
      <c r="F86" s="13"/>
      <c r="G86" s="13"/>
      <c r="H86" s="13"/>
      <c r="I86" s="16" t="str">
        <f t="shared" si="4"/>
        <v/>
      </c>
      <c r="J86" s="16" t="str">
        <f t="shared" si="5"/>
        <v/>
      </c>
      <c r="K86" s="12"/>
      <c r="L86" s="9"/>
      <c r="M86" s="12"/>
    </row>
    <row r="87" spans="1:13">
      <c r="A87" s="9"/>
      <c r="B87" s="12"/>
      <c r="C87" s="12"/>
      <c r="D87" s="13"/>
      <c r="E87" s="13"/>
      <c r="F87" s="13"/>
      <c r="G87" s="13"/>
      <c r="H87" s="13"/>
      <c r="I87" s="16" t="str">
        <f t="shared" si="4"/>
        <v/>
      </c>
      <c r="J87" s="16" t="str">
        <f t="shared" si="5"/>
        <v/>
      </c>
      <c r="K87" s="12"/>
      <c r="L87" s="9"/>
      <c r="M87" s="12"/>
    </row>
    <row r="88" spans="1:13">
      <c r="A88" s="9"/>
      <c r="B88" s="12"/>
      <c r="C88" s="12"/>
      <c r="D88" s="13"/>
      <c r="E88" s="13"/>
      <c r="F88" s="13"/>
      <c r="G88" s="13"/>
      <c r="H88" s="13"/>
      <c r="I88" s="16" t="str">
        <f t="shared" si="4"/>
        <v/>
      </c>
      <c r="J88" s="16" t="str">
        <f t="shared" si="5"/>
        <v/>
      </c>
      <c r="K88" s="12"/>
      <c r="L88" s="9"/>
      <c r="M88" s="12"/>
    </row>
    <row r="89" spans="1:13">
      <c r="A89" s="9"/>
      <c r="B89" s="12"/>
      <c r="C89" s="12"/>
      <c r="D89" s="13"/>
      <c r="E89" s="13"/>
      <c r="F89" s="13"/>
      <c r="G89" s="13"/>
      <c r="H89" s="13"/>
      <c r="I89" s="16" t="str">
        <f t="shared" si="4"/>
        <v/>
      </c>
      <c r="J89" s="16" t="str">
        <f t="shared" si="5"/>
        <v/>
      </c>
      <c r="K89" s="12"/>
      <c r="L89" s="9"/>
      <c r="M89" s="12"/>
    </row>
    <row r="90" spans="1:13">
      <c r="A90" s="9"/>
      <c r="B90" s="12"/>
      <c r="C90" s="12"/>
      <c r="D90" s="13"/>
      <c r="E90" s="13"/>
      <c r="F90" s="13"/>
      <c r="G90" s="13"/>
      <c r="H90" s="13"/>
      <c r="I90" s="16" t="str">
        <f t="shared" si="4"/>
        <v/>
      </c>
      <c r="J90" s="16" t="str">
        <f t="shared" si="5"/>
        <v/>
      </c>
      <c r="K90" s="12"/>
      <c r="L90" s="9"/>
      <c r="M90" s="12"/>
    </row>
    <row r="91" spans="1:13">
      <c r="A91" s="9"/>
      <c r="B91" s="12"/>
      <c r="C91" s="12"/>
      <c r="D91" s="13"/>
      <c r="E91" s="13"/>
      <c r="F91" s="13"/>
      <c r="G91" s="13"/>
      <c r="H91" s="13"/>
      <c r="I91" s="16" t="str">
        <f t="shared" si="4"/>
        <v/>
      </c>
      <c r="J91" s="16" t="str">
        <f t="shared" si="5"/>
        <v/>
      </c>
      <c r="K91" s="12"/>
      <c r="L91" s="9"/>
      <c r="M91" s="12"/>
    </row>
    <row r="92" spans="1:13">
      <c r="A92" s="9"/>
      <c r="B92" s="12"/>
      <c r="C92" s="12"/>
      <c r="D92" s="13"/>
      <c r="E92" s="13"/>
      <c r="F92" s="13"/>
      <c r="G92" s="13"/>
      <c r="H92" s="13"/>
      <c r="I92" s="16" t="str">
        <f t="shared" si="4"/>
        <v/>
      </c>
      <c r="J92" s="16" t="str">
        <f t="shared" si="5"/>
        <v/>
      </c>
      <c r="K92" s="12"/>
      <c r="L92" s="9"/>
      <c r="M92" s="12"/>
    </row>
    <row r="93" spans="1:13">
      <c r="A93" s="9"/>
      <c r="B93" s="12"/>
      <c r="C93" s="12"/>
      <c r="D93" s="13"/>
      <c r="E93" s="13"/>
      <c r="F93" s="13"/>
      <c r="G93" s="13"/>
      <c r="H93" s="13"/>
      <c r="I93" s="16" t="str">
        <f t="shared" si="4"/>
        <v/>
      </c>
      <c r="J93" s="16" t="str">
        <f t="shared" si="5"/>
        <v/>
      </c>
      <c r="K93" s="12"/>
      <c r="L93" s="9"/>
      <c r="M93" s="12"/>
    </row>
    <row r="94" spans="1:13">
      <c r="A94" s="9"/>
      <c r="B94" s="12"/>
      <c r="C94" s="12"/>
      <c r="D94" s="13"/>
      <c r="E94" s="13"/>
      <c r="F94" s="13"/>
      <c r="G94" s="13"/>
      <c r="H94" s="13"/>
      <c r="I94" s="16" t="str">
        <f t="shared" si="4"/>
        <v/>
      </c>
      <c r="J94" s="16" t="str">
        <f t="shared" si="5"/>
        <v/>
      </c>
      <c r="K94" s="12"/>
      <c r="L94" s="9"/>
      <c r="M94" s="12"/>
    </row>
    <row r="95" spans="1:13">
      <c r="A95" s="9"/>
      <c r="B95" s="12"/>
      <c r="C95" s="12"/>
      <c r="D95" s="13"/>
      <c r="E95" s="13"/>
      <c r="F95" s="13"/>
      <c r="G95" s="13"/>
      <c r="H95" s="13"/>
      <c r="I95" s="16" t="str">
        <f t="shared" si="4"/>
        <v/>
      </c>
      <c r="J95" s="16" t="str">
        <f t="shared" si="5"/>
        <v/>
      </c>
      <c r="K95" s="12"/>
      <c r="L95" s="9"/>
      <c r="M95" s="12"/>
    </row>
    <row r="96" spans="1:13">
      <c r="A96" s="9"/>
      <c r="B96" s="12"/>
      <c r="C96" s="12"/>
      <c r="D96" s="13"/>
      <c r="E96" s="13"/>
      <c r="F96" s="13"/>
      <c r="G96" s="13"/>
      <c r="H96" s="13"/>
      <c r="I96" s="16" t="str">
        <f t="shared" si="4"/>
        <v/>
      </c>
      <c r="J96" s="16" t="str">
        <f t="shared" si="5"/>
        <v/>
      </c>
      <c r="K96" s="12"/>
      <c r="L96" s="9"/>
      <c r="M96" s="12"/>
    </row>
    <row r="97" spans="1:13">
      <c r="A97" s="9"/>
      <c r="B97" s="12"/>
      <c r="C97" s="12"/>
      <c r="D97" s="13"/>
      <c r="E97" s="13"/>
      <c r="F97" s="13"/>
      <c r="G97" s="13"/>
      <c r="H97" s="13"/>
      <c r="I97" s="16" t="str">
        <f t="shared" si="4"/>
        <v/>
      </c>
      <c r="J97" s="16" t="str">
        <f t="shared" si="5"/>
        <v/>
      </c>
      <c r="K97" s="12"/>
      <c r="L97" s="9"/>
      <c r="M97" s="12"/>
    </row>
    <row r="98" spans="1:13">
      <c r="A98" s="9"/>
      <c r="B98" s="12"/>
      <c r="C98" s="12"/>
      <c r="D98" s="13"/>
      <c r="E98" s="13"/>
      <c r="F98" s="13"/>
      <c r="G98" s="13"/>
      <c r="H98" s="13"/>
      <c r="I98" s="16" t="str">
        <f t="shared" si="4"/>
        <v/>
      </c>
      <c r="J98" s="16" t="str">
        <f t="shared" si="5"/>
        <v/>
      </c>
      <c r="K98" s="12"/>
      <c r="L98" s="9"/>
      <c r="M98" s="12"/>
    </row>
    <row r="99" spans="1:13">
      <c r="A99" s="9"/>
      <c r="B99" s="12"/>
      <c r="C99" s="12"/>
      <c r="D99" s="13"/>
      <c r="E99" s="13"/>
      <c r="F99" s="13"/>
      <c r="G99" s="13"/>
      <c r="H99" s="13"/>
      <c r="I99" s="16" t="str">
        <f t="shared" si="4"/>
        <v/>
      </c>
      <c r="J99" s="16" t="str">
        <f t="shared" si="5"/>
        <v/>
      </c>
      <c r="K99" s="12"/>
      <c r="L99" s="9"/>
      <c r="M99" s="12"/>
    </row>
    <row r="100" spans="1:13">
      <c r="A100" s="9"/>
      <c r="B100" s="12"/>
      <c r="C100" s="12"/>
      <c r="D100" s="13"/>
      <c r="E100" s="13"/>
      <c r="F100" s="13"/>
      <c r="G100" s="13"/>
      <c r="H100" s="13"/>
      <c r="I100" s="16" t="str">
        <f t="shared" si="4"/>
        <v/>
      </c>
      <c r="J100" s="16" t="str">
        <f t="shared" si="5"/>
        <v/>
      </c>
      <c r="K100" s="12"/>
      <c r="L100" s="9"/>
      <c r="M100" s="12"/>
    </row>
    <row r="101" spans="1:13">
      <c r="A101" s="9"/>
      <c r="B101" s="12"/>
      <c r="C101" s="12"/>
      <c r="D101" s="13"/>
      <c r="E101" s="13"/>
      <c r="F101" s="13"/>
      <c r="G101" s="13"/>
      <c r="H101" s="13"/>
      <c r="I101" s="16" t="str">
        <f t="shared" si="4"/>
        <v/>
      </c>
      <c r="J101" s="16" t="str">
        <f t="shared" si="5"/>
        <v/>
      </c>
      <c r="K101" s="12"/>
      <c r="L101" s="9"/>
      <c r="M101" s="12"/>
    </row>
    <row r="102" spans="1:13">
      <c r="A102" s="9"/>
      <c r="B102" s="12"/>
      <c r="C102" s="12"/>
      <c r="D102" s="13"/>
      <c r="E102" s="13"/>
      <c r="F102" s="13"/>
      <c r="G102" s="13"/>
      <c r="H102" s="13"/>
      <c r="I102" s="16" t="str">
        <f t="shared" si="4"/>
        <v/>
      </c>
      <c r="J102" s="16" t="str">
        <f t="shared" si="5"/>
        <v/>
      </c>
      <c r="K102" s="12"/>
      <c r="L102" s="9"/>
      <c r="M102" s="12"/>
    </row>
    <row r="103" spans="1:13">
      <c r="A103" s="9"/>
      <c r="B103" s="12"/>
      <c r="C103" s="12"/>
      <c r="D103" s="13"/>
      <c r="E103" s="13"/>
      <c r="F103" s="13"/>
      <c r="G103" s="13"/>
      <c r="H103" s="13"/>
      <c r="I103" s="16" t="str">
        <f t="shared" ref="I103:I134" si="6">IF(E103="","",E103+F103-G103+H103)</f>
        <v/>
      </c>
      <c r="J103" s="16" t="str">
        <f t="shared" ref="J103:J134" si="7">IF(D103="","",D103-I103)</f>
        <v/>
      </c>
      <c r="K103" s="12"/>
      <c r="L103" s="9"/>
      <c r="M103" s="12"/>
    </row>
    <row r="104" spans="1:13">
      <c r="A104" s="9"/>
      <c r="B104" s="12"/>
      <c r="C104" s="12"/>
      <c r="D104" s="13"/>
      <c r="E104" s="13"/>
      <c r="F104" s="13"/>
      <c r="G104" s="13"/>
      <c r="H104" s="13"/>
      <c r="I104" s="16" t="str">
        <f t="shared" si="6"/>
        <v/>
      </c>
      <c r="J104" s="16" t="str">
        <f t="shared" si="7"/>
        <v/>
      </c>
      <c r="K104" s="12"/>
      <c r="L104" s="9"/>
      <c r="M104" s="12"/>
    </row>
    <row r="105" spans="1:13">
      <c r="A105" s="9"/>
      <c r="B105" s="12"/>
      <c r="C105" s="12"/>
      <c r="D105" s="13"/>
      <c r="E105" s="13"/>
      <c r="F105" s="13"/>
      <c r="G105" s="13"/>
      <c r="H105" s="13"/>
      <c r="I105" s="16" t="str">
        <f t="shared" si="6"/>
        <v/>
      </c>
      <c r="J105" s="16" t="str">
        <f t="shared" si="7"/>
        <v/>
      </c>
      <c r="K105" s="12"/>
      <c r="L105" s="9"/>
      <c r="M105" s="12"/>
    </row>
    <row r="106" spans="1:13">
      <c r="A106" s="9"/>
      <c r="B106" s="12"/>
      <c r="C106" s="12"/>
      <c r="D106" s="13"/>
      <c r="E106" s="13"/>
      <c r="F106" s="13"/>
      <c r="G106" s="13"/>
      <c r="H106" s="13"/>
      <c r="I106" s="16" t="str">
        <f t="shared" si="6"/>
        <v/>
      </c>
      <c r="J106" s="16" t="str">
        <f t="shared" si="7"/>
        <v/>
      </c>
      <c r="K106" s="12"/>
      <c r="L106" s="9"/>
      <c r="M106" s="12"/>
    </row>
  </sheetData>
  <sheetProtection sheet="1" objects="1" scenarios="1" sort="0" autoFilter="0"/>
  <mergeCells count="2">
    <mergeCell ref="A1:M1"/>
    <mergeCell ref="A3:M4"/>
  </mergeCells>
  <conditionalFormatting sqref="J7:J106">
    <cfRule type="expression" dxfId="232" priority="1">
      <formula>ABS(J7)&gt;0.01</formula>
    </cfRule>
  </conditionalFormatting>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36"/>
  <sheetViews>
    <sheetView workbookViewId="0">
      <selection sqref="A1:P1"/>
    </sheetView>
  </sheetViews>
  <sheetFormatPr defaultRowHeight="14.25"/>
  <cols>
    <col min="1" max="1" width="16" customWidth="1"/>
    <col min="2" max="2" width="14" customWidth="1"/>
    <col min="3" max="3" width="22" customWidth="1"/>
    <col min="4" max="13" width="15" customWidth="1"/>
    <col min="14" max="15" width="18" customWidth="1"/>
    <col min="16" max="16" width="34" customWidth="1"/>
  </cols>
  <sheetData>
    <row r="1" spans="1:16" ht="30" customHeight="1">
      <c r="A1" s="2" t="s">
        <v>211</v>
      </c>
      <c r="B1" s="2"/>
      <c r="C1" s="2"/>
      <c r="D1" s="2"/>
      <c r="E1" s="2"/>
      <c r="F1" s="2"/>
      <c r="G1" s="2"/>
      <c r="H1" s="2"/>
      <c r="I1" s="2"/>
      <c r="J1" s="2"/>
      <c r="K1" s="2"/>
      <c r="L1" s="2"/>
      <c r="M1" s="2"/>
      <c r="N1" s="2"/>
      <c r="O1" s="2"/>
      <c r="P1" s="2"/>
    </row>
    <row r="2" spans="1:16">
      <c r="A2" s="3"/>
      <c r="B2" s="3"/>
      <c r="C2" s="3"/>
      <c r="D2" s="3"/>
      <c r="E2" s="3"/>
      <c r="F2" s="3"/>
      <c r="G2" s="3"/>
      <c r="H2" s="3"/>
      <c r="I2" s="3"/>
      <c r="J2" s="3"/>
      <c r="K2" s="3"/>
      <c r="L2" s="3"/>
      <c r="M2" s="3"/>
      <c r="N2" s="3"/>
      <c r="O2" s="3"/>
      <c r="P2" s="3"/>
    </row>
    <row r="3" spans="1:16">
      <c r="A3" s="48" t="s">
        <v>212</v>
      </c>
      <c r="B3" s="48"/>
      <c r="C3" s="48"/>
      <c r="D3" s="48"/>
      <c r="E3" s="48"/>
      <c r="F3" s="48"/>
      <c r="G3" s="48"/>
      <c r="H3" s="48"/>
      <c r="I3" s="48"/>
      <c r="J3" s="48"/>
      <c r="K3" s="48"/>
      <c r="L3" s="48"/>
      <c r="M3" s="48"/>
      <c r="N3" s="48"/>
      <c r="O3" s="48"/>
      <c r="P3" s="48"/>
    </row>
    <row r="4" spans="1:16">
      <c r="A4" s="43"/>
      <c r="B4" s="43"/>
      <c r="C4" s="43"/>
      <c r="D4" s="43"/>
      <c r="E4" s="43"/>
      <c r="F4" s="43"/>
      <c r="G4" s="43"/>
      <c r="H4" s="43"/>
      <c r="I4" s="43"/>
      <c r="J4" s="43"/>
      <c r="K4" s="43"/>
      <c r="L4" s="43"/>
      <c r="M4" s="43"/>
      <c r="N4" s="43"/>
      <c r="O4" s="43"/>
      <c r="P4" s="43"/>
    </row>
    <row r="5" spans="1:16">
      <c r="A5" s="3"/>
      <c r="B5" s="3"/>
      <c r="C5" s="3"/>
      <c r="D5" s="3"/>
      <c r="E5" s="3"/>
      <c r="F5" s="3"/>
      <c r="G5" s="3"/>
      <c r="H5" s="3"/>
      <c r="I5" s="3"/>
      <c r="J5" s="3"/>
      <c r="K5" s="3"/>
      <c r="L5" s="3"/>
      <c r="M5" s="3"/>
      <c r="N5" s="3"/>
      <c r="O5" s="3"/>
      <c r="P5" s="3"/>
    </row>
    <row r="6" spans="1:16" ht="33.950000000000003" customHeight="1">
      <c r="A6" s="52" t="s">
        <v>213</v>
      </c>
      <c r="B6" s="52" t="s">
        <v>66</v>
      </c>
      <c r="C6" s="52" t="s">
        <v>214</v>
      </c>
      <c r="D6" s="52" t="s">
        <v>215</v>
      </c>
      <c r="E6" s="52" t="s">
        <v>216</v>
      </c>
      <c r="F6" s="52" t="s">
        <v>217</v>
      </c>
      <c r="G6" s="52" t="s">
        <v>218</v>
      </c>
      <c r="H6" s="52" t="s">
        <v>219</v>
      </c>
      <c r="I6" s="52" t="s">
        <v>220</v>
      </c>
      <c r="J6" s="52" t="s">
        <v>221</v>
      </c>
      <c r="K6" s="52" t="s">
        <v>222</v>
      </c>
      <c r="L6" s="52" t="s">
        <v>223</v>
      </c>
      <c r="M6" s="52" t="s">
        <v>196</v>
      </c>
      <c r="N6" s="52" t="s">
        <v>224</v>
      </c>
      <c r="O6" s="52" t="s">
        <v>209</v>
      </c>
      <c r="P6" s="52" t="s">
        <v>55</v>
      </c>
    </row>
    <row r="7" spans="1:16">
      <c r="A7" s="12"/>
      <c r="B7" s="12"/>
      <c r="C7" s="12"/>
      <c r="D7" s="13"/>
      <c r="E7" s="13"/>
      <c r="F7" s="13"/>
      <c r="G7" s="13"/>
      <c r="H7" s="13"/>
      <c r="I7" s="13"/>
      <c r="J7" s="13"/>
      <c r="K7" s="16" t="str">
        <f t="shared" ref="K7:K36" si="0">IF(B7="","",D7+E7-J7)</f>
        <v/>
      </c>
      <c r="L7" s="13"/>
      <c r="M7" s="16" t="str">
        <f t="shared" ref="M7:M36" si="1">IF(L7="","",K7-L7)</f>
        <v/>
      </c>
      <c r="N7" s="12"/>
      <c r="O7" s="12"/>
      <c r="P7" s="12"/>
    </row>
    <row r="8" spans="1:16">
      <c r="A8" s="12"/>
      <c r="B8" s="12"/>
      <c r="C8" s="12"/>
      <c r="D8" s="13"/>
      <c r="E8" s="13"/>
      <c r="F8" s="13"/>
      <c r="G8" s="13"/>
      <c r="H8" s="13"/>
      <c r="I8" s="13"/>
      <c r="J8" s="13"/>
      <c r="K8" s="16" t="str">
        <f t="shared" si="0"/>
        <v/>
      </c>
      <c r="L8" s="13"/>
      <c r="M8" s="16" t="str">
        <f t="shared" si="1"/>
        <v/>
      </c>
      <c r="N8" s="12"/>
      <c r="O8" s="12"/>
      <c r="P8" s="12"/>
    </row>
    <row r="9" spans="1:16">
      <c r="A9" s="12"/>
      <c r="B9" s="12"/>
      <c r="C9" s="12"/>
      <c r="D9" s="13"/>
      <c r="E9" s="13"/>
      <c r="F9" s="13"/>
      <c r="G9" s="13"/>
      <c r="H9" s="13"/>
      <c r="I9" s="13"/>
      <c r="J9" s="13"/>
      <c r="K9" s="16" t="str">
        <f t="shared" si="0"/>
        <v/>
      </c>
      <c r="L9" s="13"/>
      <c r="M9" s="16" t="str">
        <f t="shared" si="1"/>
        <v/>
      </c>
      <c r="N9" s="12"/>
      <c r="O9" s="12"/>
      <c r="P9" s="12"/>
    </row>
    <row r="10" spans="1:16">
      <c r="A10" s="12"/>
      <c r="B10" s="12"/>
      <c r="C10" s="12"/>
      <c r="D10" s="13"/>
      <c r="E10" s="13"/>
      <c r="F10" s="13"/>
      <c r="G10" s="13"/>
      <c r="H10" s="13"/>
      <c r="I10" s="13"/>
      <c r="J10" s="13"/>
      <c r="K10" s="16" t="str">
        <f t="shared" si="0"/>
        <v/>
      </c>
      <c r="L10" s="13"/>
      <c r="M10" s="16" t="str">
        <f t="shared" si="1"/>
        <v/>
      </c>
      <c r="N10" s="12"/>
      <c r="O10" s="12"/>
      <c r="P10" s="12"/>
    </row>
    <row r="11" spans="1:16">
      <c r="A11" s="12"/>
      <c r="B11" s="12"/>
      <c r="C11" s="12"/>
      <c r="D11" s="13"/>
      <c r="E11" s="13"/>
      <c r="F11" s="13"/>
      <c r="G11" s="13"/>
      <c r="H11" s="13"/>
      <c r="I11" s="13"/>
      <c r="J11" s="13"/>
      <c r="K11" s="16" t="str">
        <f t="shared" si="0"/>
        <v/>
      </c>
      <c r="L11" s="13"/>
      <c r="M11" s="16" t="str">
        <f t="shared" si="1"/>
        <v/>
      </c>
      <c r="N11" s="12"/>
      <c r="O11" s="12"/>
      <c r="P11" s="12"/>
    </row>
    <row r="12" spans="1:16">
      <c r="A12" s="12"/>
      <c r="B12" s="12"/>
      <c r="C12" s="12"/>
      <c r="D12" s="13"/>
      <c r="E12" s="13"/>
      <c r="F12" s="13"/>
      <c r="G12" s="13"/>
      <c r="H12" s="13"/>
      <c r="I12" s="13"/>
      <c r="J12" s="13"/>
      <c r="K12" s="16" t="str">
        <f t="shared" si="0"/>
        <v/>
      </c>
      <c r="L12" s="13"/>
      <c r="M12" s="16" t="str">
        <f t="shared" si="1"/>
        <v/>
      </c>
      <c r="N12" s="12"/>
      <c r="O12" s="12"/>
      <c r="P12" s="12"/>
    </row>
    <row r="13" spans="1:16">
      <c r="A13" s="12"/>
      <c r="B13" s="12"/>
      <c r="C13" s="12"/>
      <c r="D13" s="13"/>
      <c r="E13" s="13"/>
      <c r="F13" s="13"/>
      <c r="G13" s="13"/>
      <c r="H13" s="13"/>
      <c r="I13" s="13"/>
      <c r="J13" s="13"/>
      <c r="K13" s="16" t="str">
        <f t="shared" si="0"/>
        <v/>
      </c>
      <c r="L13" s="13"/>
      <c r="M13" s="16" t="str">
        <f t="shared" si="1"/>
        <v/>
      </c>
      <c r="N13" s="12"/>
      <c r="O13" s="12"/>
      <c r="P13" s="12"/>
    </row>
    <row r="14" spans="1:16">
      <c r="A14" s="12"/>
      <c r="B14" s="12"/>
      <c r="C14" s="12"/>
      <c r="D14" s="13"/>
      <c r="E14" s="13"/>
      <c r="F14" s="13"/>
      <c r="G14" s="13"/>
      <c r="H14" s="13"/>
      <c r="I14" s="13"/>
      <c r="J14" s="13"/>
      <c r="K14" s="16" t="str">
        <f t="shared" si="0"/>
        <v/>
      </c>
      <c r="L14" s="13"/>
      <c r="M14" s="16" t="str">
        <f t="shared" si="1"/>
        <v/>
      </c>
      <c r="N14" s="12"/>
      <c r="O14" s="12"/>
      <c r="P14" s="12"/>
    </row>
    <row r="15" spans="1:16">
      <c r="A15" s="12"/>
      <c r="B15" s="12"/>
      <c r="C15" s="12"/>
      <c r="D15" s="13"/>
      <c r="E15" s="13"/>
      <c r="F15" s="13"/>
      <c r="G15" s="13"/>
      <c r="H15" s="13"/>
      <c r="I15" s="13"/>
      <c r="J15" s="13"/>
      <c r="K15" s="16" t="str">
        <f t="shared" si="0"/>
        <v/>
      </c>
      <c r="L15" s="13"/>
      <c r="M15" s="16" t="str">
        <f t="shared" si="1"/>
        <v/>
      </c>
      <c r="N15" s="12"/>
      <c r="O15" s="12"/>
      <c r="P15" s="12"/>
    </row>
    <row r="16" spans="1:16">
      <c r="A16" s="12"/>
      <c r="B16" s="12"/>
      <c r="C16" s="12"/>
      <c r="D16" s="13"/>
      <c r="E16" s="13"/>
      <c r="F16" s="13"/>
      <c r="G16" s="13"/>
      <c r="H16" s="13"/>
      <c r="I16" s="13"/>
      <c r="J16" s="13"/>
      <c r="K16" s="16" t="str">
        <f t="shared" si="0"/>
        <v/>
      </c>
      <c r="L16" s="13"/>
      <c r="M16" s="16" t="str">
        <f t="shared" si="1"/>
        <v/>
      </c>
      <c r="N16" s="12"/>
      <c r="O16" s="12"/>
      <c r="P16" s="12"/>
    </row>
    <row r="17" spans="1:16">
      <c r="A17" s="12"/>
      <c r="B17" s="12"/>
      <c r="C17" s="12"/>
      <c r="D17" s="13"/>
      <c r="E17" s="13"/>
      <c r="F17" s="13"/>
      <c r="G17" s="13"/>
      <c r="H17" s="13"/>
      <c r="I17" s="13"/>
      <c r="J17" s="13"/>
      <c r="K17" s="16" t="str">
        <f t="shared" si="0"/>
        <v/>
      </c>
      <c r="L17" s="13"/>
      <c r="M17" s="16" t="str">
        <f t="shared" si="1"/>
        <v/>
      </c>
      <c r="N17" s="12"/>
      <c r="O17" s="12"/>
      <c r="P17" s="12"/>
    </row>
    <row r="18" spans="1:16">
      <c r="A18" s="12"/>
      <c r="B18" s="12"/>
      <c r="C18" s="12"/>
      <c r="D18" s="13"/>
      <c r="E18" s="13"/>
      <c r="F18" s="13"/>
      <c r="G18" s="13"/>
      <c r="H18" s="13"/>
      <c r="I18" s="13"/>
      <c r="J18" s="13"/>
      <c r="K18" s="16" t="str">
        <f t="shared" si="0"/>
        <v/>
      </c>
      <c r="L18" s="13"/>
      <c r="M18" s="16" t="str">
        <f t="shared" si="1"/>
        <v/>
      </c>
      <c r="N18" s="12"/>
      <c r="O18" s="12"/>
      <c r="P18" s="12"/>
    </row>
    <row r="19" spans="1:16">
      <c r="A19" s="12"/>
      <c r="B19" s="12"/>
      <c r="C19" s="12"/>
      <c r="D19" s="13"/>
      <c r="E19" s="13"/>
      <c r="F19" s="13"/>
      <c r="G19" s="13"/>
      <c r="H19" s="13"/>
      <c r="I19" s="13"/>
      <c r="J19" s="13"/>
      <c r="K19" s="16" t="str">
        <f t="shared" si="0"/>
        <v/>
      </c>
      <c r="L19" s="13"/>
      <c r="M19" s="16" t="str">
        <f t="shared" si="1"/>
        <v/>
      </c>
      <c r="N19" s="12"/>
      <c r="O19" s="12"/>
      <c r="P19" s="12"/>
    </row>
    <row r="20" spans="1:16">
      <c r="A20" s="12"/>
      <c r="B20" s="12"/>
      <c r="C20" s="12"/>
      <c r="D20" s="13"/>
      <c r="E20" s="13"/>
      <c r="F20" s="13"/>
      <c r="G20" s="13"/>
      <c r="H20" s="13"/>
      <c r="I20" s="13"/>
      <c r="J20" s="13"/>
      <c r="K20" s="16" t="str">
        <f t="shared" si="0"/>
        <v/>
      </c>
      <c r="L20" s="13"/>
      <c r="M20" s="16" t="str">
        <f t="shared" si="1"/>
        <v/>
      </c>
      <c r="N20" s="12"/>
      <c r="O20" s="12"/>
      <c r="P20" s="12"/>
    </row>
    <row r="21" spans="1:16">
      <c r="A21" s="12"/>
      <c r="B21" s="12"/>
      <c r="C21" s="12"/>
      <c r="D21" s="13"/>
      <c r="E21" s="13"/>
      <c r="F21" s="13"/>
      <c r="G21" s="13"/>
      <c r="H21" s="13"/>
      <c r="I21" s="13"/>
      <c r="J21" s="13"/>
      <c r="K21" s="16" t="str">
        <f t="shared" si="0"/>
        <v/>
      </c>
      <c r="L21" s="13"/>
      <c r="M21" s="16" t="str">
        <f t="shared" si="1"/>
        <v/>
      </c>
      <c r="N21" s="12"/>
      <c r="O21" s="12"/>
      <c r="P21" s="12"/>
    </row>
    <row r="22" spans="1:16">
      <c r="A22" s="12"/>
      <c r="B22" s="12"/>
      <c r="C22" s="12"/>
      <c r="D22" s="13"/>
      <c r="E22" s="13"/>
      <c r="F22" s="13"/>
      <c r="G22" s="13"/>
      <c r="H22" s="13"/>
      <c r="I22" s="13"/>
      <c r="J22" s="13"/>
      <c r="K22" s="16" t="str">
        <f t="shared" si="0"/>
        <v/>
      </c>
      <c r="L22" s="13"/>
      <c r="M22" s="16" t="str">
        <f t="shared" si="1"/>
        <v/>
      </c>
      <c r="N22" s="12"/>
      <c r="O22" s="12"/>
      <c r="P22" s="12"/>
    </row>
    <row r="23" spans="1:16">
      <c r="A23" s="12"/>
      <c r="B23" s="12"/>
      <c r="C23" s="12"/>
      <c r="D23" s="13"/>
      <c r="E23" s="13"/>
      <c r="F23" s="13"/>
      <c r="G23" s="13"/>
      <c r="H23" s="13"/>
      <c r="I23" s="13"/>
      <c r="J23" s="13"/>
      <c r="K23" s="16" t="str">
        <f t="shared" si="0"/>
        <v/>
      </c>
      <c r="L23" s="13"/>
      <c r="M23" s="16" t="str">
        <f t="shared" si="1"/>
        <v/>
      </c>
      <c r="N23" s="12"/>
      <c r="O23" s="12"/>
      <c r="P23" s="12"/>
    </row>
    <row r="24" spans="1:16">
      <c r="A24" s="12"/>
      <c r="B24" s="12"/>
      <c r="C24" s="12"/>
      <c r="D24" s="13"/>
      <c r="E24" s="13"/>
      <c r="F24" s="13"/>
      <c r="G24" s="13"/>
      <c r="H24" s="13"/>
      <c r="I24" s="13"/>
      <c r="J24" s="13"/>
      <c r="K24" s="16" t="str">
        <f t="shared" si="0"/>
        <v/>
      </c>
      <c r="L24" s="13"/>
      <c r="M24" s="16" t="str">
        <f t="shared" si="1"/>
        <v/>
      </c>
      <c r="N24" s="12"/>
      <c r="O24" s="12"/>
      <c r="P24" s="12"/>
    </row>
    <row r="25" spans="1:16">
      <c r="A25" s="12"/>
      <c r="B25" s="12"/>
      <c r="C25" s="12"/>
      <c r="D25" s="13"/>
      <c r="E25" s="13"/>
      <c r="F25" s="13"/>
      <c r="G25" s="13"/>
      <c r="H25" s="13"/>
      <c r="I25" s="13"/>
      <c r="J25" s="13"/>
      <c r="K25" s="16" t="str">
        <f t="shared" si="0"/>
        <v/>
      </c>
      <c r="L25" s="13"/>
      <c r="M25" s="16" t="str">
        <f t="shared" si="1"/>
        <v/>
      </c>
      <c r="N25" s="12"/>
      <c r="O25" s="12"/>
      <c r="P25" s="12"/>
    </row>
    <row r="26" spans="1:16">
      <c r="A26" s="12"/>
      <c r="B26" s="12"/>
      <c r="C26" s="12"/>
      <c r="D26" s="13"/>
      <c r="E26" s="13"/>
      <c r="F26" s="13"/>
      <c r="G26" s="13"/>
      <c r="H26" s="13"/>
      <c r="I26" s="13"/>
      <c r="J26" s="13"/>
      <c r="K26" s="16" t="str">
        <f t="shared" si="0"/>
        <v/>
      </c>
      <c r="L26" s="13"/>
      <c r="M26" s="16" t="str">
        <f t="shared" si="1"/>
        <v/>
      </c>
      <c r="N26" s="12"/>
      <c r="O26" s="12"/>
      <c r="P26" s="12"/>
    </row>
    <row r="27" spans="1:16">
      <c r="A27" s="12"/>
      <c r="B27" s="12"/>
      <c r="C27" s="12"/>
      <c r="D27" s="13"/>
      <c r="E27" s="13"/>
      <c r="F27" s="13"/>
      <c r="G27" s="13"/>
      <c r="H27" s="13"/>
      <c r="I27" s="13"/>
      <c r="J27" s="13"/>
      <c r="K27" s="16" t="str">
        <f t="shared" si="0"/>
        <v/>
      </c>
      <c r="L27" s="13"/>
      <c r="M27" s="16" t="str">
        <f t="shared" si="1"/>
        <v/>
      </c>
      <c r="N27" s="12"/>
      <c r="O27" s="12"/>
      <c r="P27" s="12"/>
    </row>
    <row r="28" spans="1:16">
      <c r="A28" s="12"/>
      <c r="B28" s="12"/>
      <c r="C28" s="12"/>
      <c r="D28" s="13"/>
      <c r="E28" s="13"/>
      <c r="F28" s="13"/>
      <c r="G28" s="13"/>
      <c r="H28" s="13"/>
      <c r="I28" s="13"/>
      <c r="J28" s="13"/>
      <c r="K28" s="16" t="str">
        <f t="shared" si="0"/>
        <v/>
      </c>
      <c r="L28" s="13"/>
      <c r="M28" s="16" t="str">
        <f t="shared" si="1"/>
        <v/>
      </c>
      <c r="N28" s="12"/>
      <c r="O28" s="12"/>
      <c r="P28" s="12"/>
    </row>
    <row r="29" spans="1:16">
      <c r="A29" s="12"/>
      <c r="B29" s="12"/>
      <c r="C29" s="12"/>
      <c r="D29" s="13"/>
      <c r="E29" s="13"/>
      <c r="F29" s="13"/>
      <c r="G29" s="13"/>
      <c r="H29" s="13"/>
      <c r="I29" s="13"/>
      <c r="J29" s="13"/>
      <c r="K29" s="16" t="str">
        <f t="shared" si="0"/>
        <v/>
      </c>
      <c r="L29" s="13"/>
      <c r="M29" s="16" t="str">
        <f t="shared" si="1"/>
        <v/>
      </c>
      <c r="N29" s="12"/>
      <c r="O29" s="12"/>
      <c r="P29" s="12"/>
    </row>
    <row r="30" spans="1:16">
      <c r="A30" s="12"/>
      <c r="B30" s="12"/>
      <c r="C30" s="12"/>
      <c r="D30" s="13"/>
      <c r="E30" s="13"/>
      <c r="F30" s="13"/>
      <c r="G30" s="13"/>
      <c r="H30" s="13"/>
      <c r="I30" s="13"/>
      <c r="J30" s="13"/>
      <c r="K30" s="16" t="str">
        <f t="shared" si="0"/>
        <v/>
      </c>
      <c r="L30" s="13"/>
      <c r="M30" s="16" t="str">
        <f t="shared" si="1"/>
        <v/>
      </c>
      <c r="N30" s="12"/>
      <c r="O30" s="12"/>
      <c r="P30" s="12"/>
    </row>
    <row r="31" spans="1:16">
      <c r="A31" s="12"/>
      <c r="B31" s="12"/>
      <c r="C31" s="12"/>
      <c r="D31" s="13"/>
      <c r="E31" s="13"/>
      <c r="F31" s="13"/>
      <c r="G31" s="13"/>
      <c r="H31" s="13"/>
      <c r="I31" s="13"/>
      <c r="J31" s="13"/>
      <c r="K31" s="16" t="str">
        <f t="shared" si="0"/>
        <v/>
      </c>
      <c r="L31" s="13"/>
      <c r="M31" s="16" t="str">
        <f t="shared" si="1"/>
        <v/>
      </c>
      <c r="N31" s="12"/>
      <c r="O31" s="12"/>
      <c r="P31" s="12"/>
    </row>
    <row r="32" spans="1:16">
      <c r="A32" s="12"/>
      <c r="B32" s="12"/>
      <c r="C32" s="12"/>
      <c r="D32" s="13"/>
      <c r="E32" s="13"/>
      <c r="F32" s="13"/>
      <c r="G32" s="13"/>
      <c r="H32" s="13"/>
      <c r="I32" s="13"/>
      <c r="J32" s="13"/>
      <c r="K32" s="16" t="str">
        <f t="shared" si="0"/>
        <v/>
      </c>
      <c r="L32" s="13"/>
      <c r="M32" s="16" t="str">
        <f t="shared" si="1"/>
        <v/>
      </c>
      <c r="N32" s="12"/>
      <c r="O32" s="12"/>
      <c r="P32" s="12"/>
    </row>
    <row r="33" spans="1:16">
      <c r="A33" s="12"/>
      <c r="B33" s="12"/>
      <c r="C33" s="12"/>
      <c r="D33" s="13"/>
      <c r="E33" s="13"/>
      <c r="F33" s="13"/>
      <c r="G33" s="13"/>
      <c r="H33" s="13"/>
      <c r="I33" s="13"/>
      <c r="J33" s="13"/>
      <c r="K33" s="16" t="str">
        <f t="shared" si="0"/>
        <v/>
      </c>
      <c r="L33" s="13"/>
      <c r="M33" s="16" t="str">
        <f t="shared" si="1"/>
        <v/>
      </c>
      <c r="N33" s="12"/>
      <c r="O33" s="12"/>
      <c r="P33" s="12"/>
    </row>
    <row r="34" spans="1:16">
      <c r="A34" s="12"/>
      <c r="B34" s="12"/>
      <c r="C34" s="12"/>
      <c r="D34" s="13"/>
      <c r="E34" s="13"/>
      <c r="F34" s="13"/>
      <c r="G34" s="13"/>
      <c r="H34" s="13"/>
      <c r="I34" s="13"/>
      <c r="J34" s="13"/>
      <c r="K34" s="16" t="str">
        <f t="shared" si="0"/>
        <v/>
      </c>
      <c r="L34" s="13"/>
      <c r="M34" s="16" t="str">
        <f t="shared" si="1"/>
        <v/>
      </c>
      <c r="N34" s="12"/>
      <c r="O34" s="12"/>
      <c r="P34" s="12"/>
    </row>
    <row r="35" spans="1:16">
      <c r="A35" s="12"/>
      <c r="B35" s="12"/>
      <c r="C35" s="12"/>
      <c r="D35" s="13"/>
      <c r="E35" s="13"/>
      <c r="F35" s="13"/>
      <c r="G35" s="13"/>
      <c r="H35" s="13"/>
      <c r="I35" s="13"/>
      <c r="J35" s="13"/>
      <c r="K35" s="16" t="str">
        <f t="shared" si="0"/>
        <v/>
      </c>
      <c r="L35" s="13"/>
      <c r="M35" s="16" t="str">
        <f t="shared" si="1"/>
        <v/>
      </c>
      <c r="N35" s="12"/>
      <c r="O35" s="12"/>
      <c r="P35" s="12"/>
    </row>
    <row r="36" spans="1:16">
      <c r="A36" s="12"/>
      <c r="B36" s="12"/>
      <c r="C36" s="12"/>
      <c r="D36" s="13"/>
      <c r="E36" s="13"/>
      <c r="F36" s="13"/>
      <c r="G36" s="13"/>
      <c r="H36" s="13"/>
      <c r="I36" s="13"/>
      <c r="J36" s="13"/>
      <c r="K36" s="16" t="str">
        <f t="shared" si="0"/>
        <v/>
      </c>
      <c r="L36" s="13"/>
      <c r="M36" s="16" t="str">
        <f t="shared" si="1"/>
        <v/>
      </c>
      <c r="N36" s="12"/>
      <c r="O36" s="12"/>
      <c r="P36" s="12"/>
    </row>
  </sheetData>
  <sheetProtection sheet="1" objects="1" scenarios="1" sort="0" autoFilter="0"/>
  <mergeCells count="2">
    <mergeCell ref="A1:P1"/>
    <mergeCell ref="A3:P4"/>
  </mergeCells>
  <conditionalFormatting sqref="M7:M36">
    <cfRule type="expression" dxfId="231" priority="1">
      <formula>ABS(M7)&gt;0.01</formula>
    </cfRule>
  </conditionalFormatting>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1">
        <x14:dataValidation type="list" xr:uid="{00000000-0002-0000-0800-000000000000}">
          <x14:formula1>
            <xm:f>'01_Setup'!$B$23:$B$32</xm:f>
          </x14:formula1>
          <xm:sqref>B7:B36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306"/>
  <sheetViews>
    <sheetView workbookViewId="0">
      <selection sqref="A1:P1"/>
    </sheetView>
  </sheetViews>
  <sheetFormatPr defaultRowHeight="14.25"/>
  <cols>
    <col min="1" max="1" width="16" customWidth="1"/>
    <col min="2" max="2" width="13" customWidth="1"/>
    <col min="3" max="4" width="12" customWidth="1"/>
    <col min="5" max="5" width="30" customWidth="1"/>
    <col min="6" max="6" width="18" customWidth="1"/>
    <col min="7" max="9" width="15" customWidth="1"/>
    <col min="10" max="10" width="28" customWidth="1"/>
    <col min="11" max="11" width="24" customWidth="1"/>
    <col min="12" max="12" width="14" customWidth="1"/>
    <col min="13" max="14" width="15" customWidth="1"/>
    <col min="15" max="15" width="18" customWidth="1"/>
    <col min="16" max="16" width="14" customWidth="1"/>
  </cols>
  <sheetData>
    <row r="1" spans="1:16" ht="30" customHeight="1">
      <c r="A1" s="2" t="s">
        <v>225</v>
      </c>
      <c r="B1" s="2"/>
      <c r="C1" s="2"/>
      <c r="D1" s="2"/>
      <c r="E1" s="2"/>
      <c r="F1" s="2"/>
      <c r="G1" s="2"/>
      <c r="H1" s="2"/>
      <c r="I1" s="2"/>
      <c r="J1" s="2"/>
      <c r="K1" s="2"/>
      <c r="L1" s="2"/>
      <c r="M1" s="2"/>
      <c r="N1" s="2"/>
      <c r="O1" s="2"/>
      <c r="P1" s="2"/>
    </row>
    <row r="2" spans="1:16">
      <c r="A2" s="3"/>
      <c r="B2" s="3"/>
      <c r="C2" s="3"/>
      <c r="D2" s="3"/>
      <c r="E2" s="3"/>
      <c r="F2" s="3"/>
      <c r="G2" s="3"/>
      <c r="H2" s="3"/>
      <c r="I2" s="3"/>
      <c r="J2" s="3"/>
      <c r="K2" s="3"/>
      <c r="L2" s="3"/>
      <c r="M2" s="3"/>
      <c r="N2" s="3"/>
      <c r="O2" s="3"/>
      <c r="P2" s="3"/>
    </row>
    <row r="3" spans="1:16">
      <c r="A3" s="48" t="s">
        <v>226</v>
      </c>
      <c r="B3" s="48"/>
      <c r="C3" s="48"/>
      <c r="D3" s="48"/>
      <c r="E3" s="48"/>
      <c r="F3" s="48"/>
      <c r="G3" s="48"/>
      <c r="H3" s="48"/>
      <c r="I3" s="48"/>
      <c r="J3" s="48"/>
      <c r="K3" s="48"/>
      <c r="L3" s="48"/>
      <c r="M3" s="48"/>
      <c r="N3" s="48"/>
      <c r="O3" s="48"/>
      <c r="P3" s="48"/>
    </row>
    <row r="4" spans="1:16">
      <c r="A4" s="43"/>
      <c r="B4" s="43"/>
      <c r="C4" s="43"/>
      <c r="D4" s="43"/>
      <c r="E4" s="43"/>
      <c r="F4" s="43"/>
      <c r="G4" s="43"/>
      <c r="H4" s="43"/>
      <c r="I4" s="43"/>
      <c r="J4" s="43"/>
      <c r="K4" s="43"/>
      <c r="L4" s="43"/>
      <c r="M4" s="43"/>
      <c r="N4" s="43"/>
      <c r="O4" s="43"/>
      <c r="P4" s="43"/>
    </row>
    <row r="5" spans="1:16">
      <c r="A5" s="3"/>
      <c r="B5" s="3"/>
      <c r="C5" s="3"/>
      <c r="D5" s="3"/>
      <c r="E5" s="3"/>
      <c r="F5" s="3"/>
      <c r="G5" s="3"/>
      <c r="H5" s="3"/>
      <c r="I5" s="3"/>
      <c r="J5" s="3"/>
      <c r="K5" s="3"/>
      <c r="L5" s="3"/>
      <c r="M5" s="3"/>
      <c r="N5" s="3"/>
      <c r="O5" s="3"/>
      <c r="P5" s="3"/>
    </row>
    <row r="6" spans="1:16" ht="33.950000000000003" customHeight="1">
      <c r="A6" s="52" t="s">
        <v>227</v>
      </c>
      <c r="B6" s="52" t="s">
        <v>134</v>
      </c>
      <c r="C6" s="52" t="s">
        <v>135</v>
      </c>
      <c r="D6" s="52" t="s">
        <v>136</v>
      </c>
      <c r="E6" s="52" t="s">
        <v>138</v>
      </c>
      <c r="F6" s="52" t="s">
        <v>139</v>
      </c>
      <c r="G6" s="52" t="s">
        <v>228</v>
      </c>
      <c r="H6" s="52" t="s">
        <v>145</v>
      </c>
      <c r="I6" s="52" t="s">
        <v>229</v>
      </c>
      <c r="J6" s="52" t="s">
        <v>143</v>
      </c>
      <c r="K6" s="52" t="s">
        <v>230</v>
      </c>
      <c r="L6" s="52" t="s">
        <v>66</v>
      </c>
      <c r="M6" s="52" t="s">
        <v>231</v>
      </c>
      <c r="N6" s="52" t="s">
        <v>232</v>
      </c>
      <c r="O6" s="52" t="s">
        <v>155</v>
      </c>
      <c r="P6" s="52" t="s">
        <v>233</v>
      </c>
    </row>
    <row r="7" spans="1:16">
      <c r="A7" s="12"/>
      <c r="B7" s="9"/>
      <c r="C7" s="15" t="str">
        <f>IF(B7="","",IF(AND(B7&gt;='01_Setup'!$B$7,B7&lt;='01_Setup'!$B$8),'01_Setup'!$B$6,"Outside selected year"))</f>
        <v/>
      </c>
      <c r="D7" s="15" t="str">
        <f>IF(B7="","",IF(B7&lt;=DATE('01_Setup'!$B$5,7,5),"Q1",IF(B7&lt;=DATE('01_Setup'!$B$5,10,5),"Q2",IF(B7&lt;=DATE('01_Setup'!$B$5+1,1,5),"Q3","Q4"))))</f>
        <v/>
      </c>
      <c r="E7" s="12"/>
      <c r="F7" s="12"/>
      <c r="G7" s="13"/>
      <c r="H7" s="14"/>
      <c r="I7" s="16" t="str">
        <f t="shared" ref="I7:I70" si="0">IF(G7="","",G7*H7)</f>
        <v/>
      </c>
      <c r="J7" s="13"/>
      <c r="K7" s="13"/>
      <c r="L7" s="13"/>
      <c r="M7" s="13"/>
      <c r="N7" s="16" t="str">
        <f t="shared" ref="N7:N70" si="1">IF(A7="","",SUMIFS($M$7:$M$306,$A$7:$A$306,A7)-I7)</f>
        <v/>
      </c>
      <c r="O7" s="13"/>
      <c r="P7" s="12"/>
    </row>
    <row r="8" spans="1:16">
      <c r="A8" s="12"/>
      <c r="B8" s="9"/>
      <c r="C8" s="15" t="str">
        <f>IF(B8="","",IF(AND(B8&gt;='01_Setup'!$B$7,B8&lt;='01_Setup'!$B$8),'01_Setup'!$B$6,"Outside selected year"))</f>
        <v/>
      </c>
      <c r="D8" s="15" t="str">
        <f>IF(B8="","",IF(B8&lt;=DATE('01_Setup'!$B$5,7,5),"Q2",IF(B8&lt;=DATE('01_Setup'!$B$5,10,5),"Q3",IF(B8&lt;=DATE('01_Setup'!$B$5+1,1,5),"Q4","Q5"))))</f>
        <v/>
      </c>
      <c r="E8" s="12"/>
      <c r="F8" s="12"/>
      <c r="G8" s="13"/>
      <c r="H8" s="14"/>
      <c r="I8" s="16" t="str">
        <f t="shared" si="0"/>
        <v/>
      </c>
      <c r="J8" s="13"/>
      <c r="K8" s="13"/>
      <c r="L8" s="13"/>
      <c r="M8" s="13"/>
      <c r="N8" s="16" t="str">
        <f t="shared" si="1"/>
        <v/>
      </c>
      <c r="O8" s="13"/>
      <c r="P8" s="12"/>
    </row>
    <row r="9" spans="1:16">
      <c r="A9" s="12"/>
      <c r="B9" s="9"/>
      <c r="C9" s="15" t="str">
        <f>IF(B9="","",IF(AND(B9&gt;='01_Setup'!$B$7,B9&lt;='01_Setup'!$B$8),'01_Setup'!$B$6,"Outside selected year"))</f>
        <v/>
      </c>
      <c r="D9" s="15" t="str">
        <f>IF(B9="","",IF(B9&lt;=DATE('01_Setup'!$B$5,7,5),"Q3",IF(B9&lt;=DATE('01_Setup'!$B$5,10,5),"Q4",IF(B9&lt;=DATE('01_Setup'!$B$5+1,1,5),"Q5","Q6"))))</f>
        <v/>
      </c>
      <c r="E9" s="12"/>
      <c r="F9" s="12"/>
      <c r="G9" s="13"/>
      <c r="H9" s="14"/>
      <c r="I9" s="16" t="str">
        <f t="shared" si="0"/>
        <v/>
      </c>
      <c r="J9" s="13"/>
      <c r="K9" s="13"/>
      <c r="L9" s="13"/>
      <c r="M9" s="13"/>
      <c r="N9" s="16" t="str">
        <f t="shared" si="1"/>
        <v/>
      </c>
      <c r="O9" s="13"/>
      <c r="P9" s="12"/>
    </row>
    <row r="10" spans="1:16">
      <c r="A10" s="12"/>
      <c r="B10" s="9"/>
      <c r="C10" s="15" t="str">
        <f>IF(B10="","",IF(AND(B10&gt;='01_Setup'!$B$7,B10&lt;='01_Setup'!$B$8),'01_Setup'!$B$6,"Outside selected year"))</f>
        <v/>
      </c>
      <c r="D10" s="15" t="str">
        <f>IF(B10="","",IF(B10&lt;=DATE('01_Setup'!$B$5,7,5),"Q4",IF(B10&lt;=DATE('01_Setup'!$B$5,10,5),"Q5",IF(B10&lt;=DATE('01_Setup'!$B$5+1,1,5),"Q6","Q7"))))</f>
        <v/>
      </c>
      <c r="E10" s="12"/>
      <c r="F10" s="12"/>
      <c r="G10" s="13"/>
      <c r="H10" s="14"/>
      <c r="I10" s="16" t="str">
        <f t="shared" si="0"/>
        <v/>
      </c>
      <c r="J10" s="13"/>
      <c r="K10" s="13"/>
      <c r="L10" s="13"/>
      <c r="M10" s="13"/>
      <c r="N10" s="16" t="str">
        <f t="shared" si="1"/>
        <v/>
      </c>
      <c r="O10" s="13"/>
      <c r="P10" s="12"/>
    </row>
    <row r="11" spans="1:16">
      <c r="A11" s="12"/>
      <c r="B11" s="9"/>
      <c r="C11" s="15" t="str">
        <f>IF(B11="","",IF(AND(B11&gt;='01_Setup'!$B$7,B11&lt;='01_Setup'!$B$8),'01_Setup'!$B$6,"Outside selected year"))</f>
        <v/>
      </c>
      <c r="D11" s="15" t="str">
        <f>IF(B11="","",IF(B11&lt;=DATE('01_Setup'!$B$5,7,5),"Q5",IF(B11&lt;=DATE('01_Setup'!$B$5,10,5),"Q6",IF(B11&lt;=DATE('01_Setup'!$B$5+1,1,5),"Q7","Q8"))))</f>
        <v/>
      </c>
      <c r="E11" s="12"/>
      <c r="F11" s="12"/>
      <c r="G11" s="13"/>
      <c r="H11" s="14"/>
      <c r="I11" s="16" t="str">
        <f t="shared" si="0"/>
        <v/>
      </c>
      <c r="J11" s="13"/>
      <c r="K11" s="13"/>
      <c r="L11" s="13"/>
      <c r="M11" s="13"/>
      <c r="N11" s="16" t="str">
        <f t="shared" si="1"/>
        <v/>
      </c>
      <c r="O11" s="13"/>
      <c r="P11" s="12"/>
    </row>
    <row r="12" spans="1:16">
      <c r="A12" s="12"/>
      <c r="B12" s="9"/>
      <c r="C12" s="15" t="str">
        <f>IF(B12="","",IF(AND(B12&gt;='01_Setup'!$B$7,B12&lt;='01_Setup'!$B$8),'01_Setup'!$B$6,"Outside selected year"))</f>
        <v/>
      </c>
      <c r="D12" s="15" t="str">
        <f>IF(B12="","",IF(B12&lt;=DATE('01_Setup'!$B$5,7,5),"Q6",IF(B12&lt;=DATE('01_Setup'!$B$5,10,5),"Q7",IF(B12&lt;=DATE('01_Setup'!$B$5+1,1,5),"Q8","Q9"))))</f>
        <v/>
      </c>
      <c r="E12" s="12"/>
      <c r="F12" s="12"/>
      <c r="G12" s="13"/>
      <c r="H12" s="14"/>
      <c r="I12" s="16" t="str">
        <f t="shared" si="0"/>
        <v/>
      </c>
      <c r="J12" s="13"/>
      <c r="K12" s="13"/>
      <c r="L12" s="13"/>
      <c r="M12" s="13"/>
      <c r="N12" s="16" t="str">
        <f t="shared" si="1"/>
        <v/>
      </c>
      <c r="O12" s="13"/>
      <c r="P12" s="12"/>
    </row>
    <row r="13" spans="1:16">
      <c r="A13" s="12"/>
      <c r="B13" s="9"/>
      <c r="C13" s="15" t="str">
        <f>IF(B13="","",IF(AND(B13&gt;='01_Setup'!$B$7,B13&lt;='01_Setup'!$B$8),'01_Setup'!$B$6,"Outside selected year"))</f>
        <v/>
      </c>
      <c r="D13" s="15" t="str">
        <f>IF(B13="","",IF(B13&lt;=DATE('01_Setup'!$B$5,7,5),"Q7",IF(B13&lt;=DATE('01_Setup'!$B$5,10,5),"Q8",IF(B13&lt;=DATE('01_Setup'!$B$5+1,1,5),"Q9","Q10"))))</f>
        <v/>
      </c>
      <c r="E13" s="12"/>
      <c r="F13" s="12"/>
      <c r="G13" s="13"/>
      <c r="H13" s="14"/>
      <c r="I13" s="16" t="str">
        <f t="shared" si="0"/>
        <v/>
      </c>
      <c r="J13" s="13"/>
      <c r="K13" s="13"/>
      <c r="L13" s="13"/>
      <c r="M13" s="13"/>
      <c r="N13" s="16" t="str">
        <f t="shared" si="1"/>
        <v/>
      </c>
      <c r="O13" s="13"/>
      <c r="P13" s="12"/>
    </row>
    <row r="14" spans="1:16">
      <c r="A14" s="12"/>
      <c r="B14" s="9"/>
      <c r="C14" s="15" t="str">
        <f>IF(B14="","",IF(AND(B14&gt;='01_Setup'!$B$7,B14&lt;='01_Setup'!$B$8),'01_Setup'!$B$6,"Outside selected year"))</f>
        <v/>
      </c>
      <c r="D14" s="15" t="str">
        <f>IF(B14="","",IF(B14&lt;=DATE('01_Setup'!$B$5,7,5),"Q8",IF(B14&lt;=DATE('01_Setup'!$B$5,10,5),"Q9",IF(B14&lt;=DATE('01_Setup'!$B$5+1,1,5),"Q10","Q11"))))</f>
        <v/>
      </c>
      <c r="E14" s="12"/>
      <c r="F14" s="12"/>
      <c r="G14" s="13"/>
      <c r="H14" s="14"/>
      <c r="I14" s="16" t="str">
        <f t="shared" si="0"/>
        <v/>
      </c>
      <c r="J14" s="13"/>
      <c r="K14" s="13"/>
      <c r="L14" s="13"/>
      <c r="M14" s="13"/>
      <c r="N14" s="16" t="str">
        <f t="shared" si="1"/>
        <v/>
      </c>
      <c r="O14" s="13"/>
      <c r="P14" s="12"/>
    </row>
    <row r="15" spans="1:16">
      <c r="A15" s="12"/>
      <c r="B15" s="9"/>
      <c r="C15" s="15" t="str">
        <f>IF(B15="","",IF(AND(B15&gt;='01_Setup'!$B$7,B15&lt;='01_Setup'!$B$8),'01_Setup'!$B$6,"Outside selected year"))</f>
        <v/>
      </c>
      <c r="D15" s="15" t="str">
        <f>IF(B15="","",IF(B15&lt;=DATE('01_Setup'!$B$5,7,5),"Q9",IF(B15&lt;=DATE('01_Setup'!$B$5,10,5),"Q10",IF(B15&lt;=DATE('01_Setup'!$B$5+1,1,5),"Q11","Q12"))))</f>
        <v/>
      </c>
      <c r="E15" s="12"/>
      <c r="F15" s="12"/>
      <c r="G15" s="13"/>
      <c r="H15" s="14"/>
      <c r="I15" s="16" t="str">
        <f t="shared" si="0"/>
        <v/>
      </c>
      <c r="J15" s="13"/>
      <c r="K15" s="13"/>
      <c r="L15" s="13"/>
      <c r="M15" s="13"/>
      <c r="N15" s="16" t="str">
        <f t="shared" si="1"/>
        <v/>
      </c>
      <c r="O15" s="13"/>
      <c r="P15" s="12"/>
    </row>
    <row r="16" spans="1:16">
      <c r="A16" s="12"/>
      <c r="B16" s="9"/>
      <c r="C16" s="15" t="str">
        <f>IF(B16="","",IF(AND(B16&gt;='01_Setup'!$B$7,B16&lt;='01_Setup'!$B$8),'01_Setup'!$B$6,"Outside selected year"))</f>
        <v/>
      </c>
      <c r="D16" s="15" t="str">
        <f>IF(B16="","",IF(B16&lt;=DATE('01_Setup'!$B$5,7,5),"Q10",IF(B16&lt;=DATE('01_Setup'!$B$5,10,5),"Q11",IF(B16&lt;=DATE('01_Setup'!$B$5+1,1,5),"Q12","Q13"))))</f>
        <v/>
      </c>
      <c r="E16" s="12"/>
      <c r="F16" s="12"/>
      <c r="G16" s="13"/>
      <c r="H16" s="14"/>
      <c r="I16" s="16" t="str">
        <f t="shared" si="0"/>
        <v/>
      </c>
      <c r="J16" s="13"/>
      <c r="K16" s="13"/>
      <c r="L16" s="13"/>
      <c r="M16" s="13"/>
      <c r="N16" s="16" t="str">
        <f t="shared" si="1"/>
        <v/>
      </c>
      <c r="O16" s="13"/>
      <c r="P16" s="12"/>
    </row>
    <row r="17" spans="1:16">
      <c r="A17" s="12"/>
      <c r="B17" s="9"/>
      <c r="C17" s="15" t="str">
        <f>IF(B17="","",IF(AND(B17&gt;='01_Setup'!$B$7,B17&lt;='01_Setup'!$B$8),'01_Setup'!$B$6,"Outside selected year"))</f>
        <v/>
      </c>
      <c r="D17" s="15" t="str">
        <f>IF(B17="","",IF(B17&lt;=DATE('01_Setup'!$B$5,7,5),"Q11",IF(B17&lt;=DATE('01_Setup'!$B$5,10,5),"Q12",IF(B17&lt;=DATE('01_Setup'!$B$5+1,1,5),"Q13","Q14"))))</f>
        <v/>
      </c>
      <c r="E17" s="12"/>
      <c r="F17" s="12"/>
      <c r="G17" s="13"/>
      <c r="H17" s="14"/>
      <c r="I17" s="16" t="str">
        <f t="shared" si="0"/>
        <v/>
      </c>
      <c r="J17" s="13"/>
      <c r="K17" s="13"/>
      <c r="L17" s="13"/>
      <c r="M17" s="13"/>
      <c r="N17" s="16" t="str">
        <f t="shared" si="1"/>
        <v/>
      </c>
      <c r="O17" s="13"/>
      <c r="P17" s="12"/>
    </row>
    <row r="18" spans="1:16">
      <c r="A18" s="12"/>
      <c r="B18" s="9"/>
      <c r="C18" s="15" t="str">
        <f>IF(B18="","",IF(AND(B18&gt;='01_Setup'!$B$7,B18&lt;='01_Setup'!$B$8),'01_Setup'!$B$6,"Outside selected year"))</f>
        <v/>
      </c>
      <c r="D18" s="15" t="str">
        <f>IF(B18="","",IF(B18&lt;=DATE('01_Setup'!$B$5,7,5),"Q12",IF(B18&lt;=DATE('01_Setup'!$B$5,10,5),"Q13",IF(B18&lt;=DATE('01_Setup'!$B$5+1,1,5),"Q14","Q15"))))</f>
        <v/>
      </c>
      <c r="E18" s="12"/>
      <c r="F18" s="12"/>
      <c r="G18" s="13"/>
      <c r="H18" s="14"/>
      <c r="I18" s="16" t="str">
        <f t="shared" si="0"/>
        <v/>
      </c>
      <c r="J18" s="13"/>
      <c r="K18" s="13"/>
      <c r="L18" s="13"/>
      <c r="M18" s="13"/>
      <c r="N18" s="16" t="str">
        <f t="shared" si="1"/>
        <v/>
      </c>
      <c r="O18" s="13"/>
      <c r="P18" s="12"/>
    </row>
    <row r="19" spans="1:16">
      <c r="A19" s="12"/>
      <c r="B19" s="9"/>
      <c r="C19" s="15" t="str">
        <f>IF(B19="","",IF(AND(B19&gt;='01_Setup'!$B$7,B19&lt;='01_Setup'!$B$8),'01_Setup'!$B$6,"Outside selected year"))</f>
        <v/>
      </c>
      <c r="D19" s="15" t="str">
        <f>IF(B19="","",IF(B19&lt;=DATE('01_Setup'!$B$5,7,5),"Q13",IF(B19&lt;=DATE('01_Setup'!$B$5,10,5),"Q14",IF(B19&lt;=DATE('01_Setup'!$B$5+1,1,5),"Q15","Q16"))))</f>
        <v/>
      </c>
      <c r="E19" s="12"/>
      <c r="F19" s="12"/>
      <c r="G19" s="13"/>
      <c r="H19" s="14"/>
      <c r="I19" s="16" t="str">
        <f t="shared" si="0"/>
        <v/>
      </c>
      <c r="J19" s="13"/>
      <c r="K19" s="13"/>
      <c r="L19" s="13"/>
      <c r="M19" s="13"/>
      <c r="N19" s="16" t="str">
        <f t="shared" si="1"/>
        <v/>
      </c>
      <c r="O19" s="13"/>
      <c r="P19" s="12"/>
    </row>
    <row r="20" spans="1:16">
      <c r="A20" s="12"/>
      <c r="B20" s="9"/>
      <c r="C20" s="15" t="str">
        <f>IF(B20="","",IF(AND(B20&gt;='01_Setup'!$B$7,B20&lt;='01_Setup'!$B$8),'01_Setup'!$B$6,"Outside selected year"))</f>
        <v/>
      </c>
      <c r="D20" s="15" t="str">
        <f>IF(B20="","",IF(B20&lt;=DATE('01_Setup'!$B$5,7,5),"Q14",IF(B20&lt;=DATE('01_Setup'!$B$5,10,5),"Q15",IF(B20&lt;=DATE('01_Setup'!$B$5+1,1,5),"Q16","Q17"))))</f>
        <v/>
      </c>
      <c r="E20" s="12"/>
      <c r="F20" s="12"/>
      <c r="G20" s="13"/>
      <c r="H20" s="14"/>
      <c r="I20" s="16" t="str">
        <f t="shared" si="0"/>
        <v/>
      </c>
      <c r="J20" s="13"/>
      <c r="K20" s="13"/>
      <c r="L20" s="13"/>
      <c r="M20" s="13"/>
      <c r="N20" s="16" t="str">
        <f t="shared" si="1"/>
        <v/>
      </c>
      <c r="O20" s="13"/>
      <c r="P20" s="12"/>
    </row>
    <row r="21" spans="1:16">
      <c r="A21" s="12"/>
      <c r="B21" s="9"/>
      <c r="C21" s="15" t="str">
        <f>IF(B21="","",IF(AND(B21&gt;='01_Setup'!$B$7,B21&lt;='01_Setup'!$B$8),'01_Setup'!$B$6,"Outside selected year"))</f>
        <v/>
      </c>
      <c r="D21" s="15" t="str">
        <f>IF(B21="","",IF(B21&lt;=DATE('01_Setup'!$B$5,7,5),"Q15",IF(B21&lt;=DATE('01_Setup'!$B$5,10,5),"Q16",IF(B21&lt;=DATE('01_Setup'!$B$5+1,1,5),"Q17","Q18"))))</f>
        <v/>
      </c>
      <c r="E21" s="12"/>
      <c r="F21" s="12"/>
      <c r="G21" s="13"/>
      <c r="H21" s="14"/>
      <c r="I21" s="16" t="str">
        <f t="shared" si="0"/>
        <v/>
      </c>
      <c r="J21" s="13"/>
      <c r="K21" s="13"/>
      <c r="L21" s="13"/>
      <c r="M21" s="13"/>
      <c r="N21" s="16" t="str">
        <f t="shared" si="1"/>
        <v/>
      </c>
      <c r="O21" s="13"/>
      <c r="P21" s="12"/>
    </row>
    <row r="22" spans="1:16">
      <c r="A22" s="12"/>
      <c r="B22" s="9"/>
      <c r="C22" s="15" t="str">
        <f>IF(B22="","",IF(AND(B22&gt;='01_Setup'!$B$7,B22&lt;='01_Setup'!$B$8),'01_Setup'!$B$6,"Outside selected year"))</f>
        <v/>
      </c>
      <c r="D22" s="15" t="str">
        <f>IF(B22="","",IF(B22&lt;=DATE('01_Setup'!$B$5,7,5),"Q16",IF(B22&lt;=DATE('01_Setup'!$B$5,10,5),"Q17",IF(B22&lt;=DATE('01_Setup'!$B$5+1,1,5),"Q18","Q19"))))</f>
        <v/>
      </c>
      <c r="E22" s="12"/>
      <c r="F22" s="12"/>
      <c r="G22" s="13"/>
      <c r="H22" s="14"/>
      <c r="I22" s="16" t="str">
        <f t="shared" si="0"/>
        <v/>
      </c>
      <c r="J22" s="13"/>
      <c r="K22" s="13"/>
      <c r="L22" s="13"/>
      <c r="M22" s="13"/>
      <c r="N22" s="16" t="str">
        <f t="shared" si="1"/>
        <v/>
      </c>
      <c r="O22" s="13"/>
      <c r="P22" s="12"/>
    </row>
    <row r="23" spans="1:16">
      <c r="A23" s="12"/>
      <c r="B23" s="9"/>
      <c r="C23" s="15" t="str">
        <f>IF(B23="","",IF(AND(B23&gt;='01_Setup'!$B$7,B23&lt;='01_Setup'!$B$8),'01_Setup'!$B$6,"Outside selected year"))</f>
        <v/>
      </c>
      <c r="D23" s="15" t="str">
        <f>IF(B23="","",IF(B23&lt;=DATE('01_Setup'!$B$5,7,5),"Q17",IF(B23&lt;=DATE('01_Setup'!$B$5,10,5),"Q18",IF(B23&lt;=DATE('01_Setup'!$B$5+1,1,5),"Q19","Q20"))))</f>
        <v/>
      </c>
      <c r="E23" s="12"/>
      <c r="F23" s="12"/>
      <c r="G23" s="13"/>
      <c r="H23" s="14"/>
      <c r="I23" s="16" t="str">
        <f t="shared" si="0"/>
        <v/>
      </c>
      <c r="J23" s="13"/>
      <c r="K23" s="13"/>
      <c r="L23" s="13"/>
      <c r="M23" s="13"/>
      <c r="N23" s="16" t="str">
        <f t="shared" si="1"/>
        <v/>
      </c>
      <c r="O23" s="13"/>
      <c r="P23" s="12"/>
    </row>
    <row r="24" spans="1:16">
      <c r="A24" s="12"/>
      <c r="B24" s="9"/>
      <c r="C24" s="15" t="str">
        <f>IF(B24="","",IF(AND(B24&gt;='01_Setup'!$B$7,B24&lt;='01_Setup'!$B$8),'01_Setup'!$B$6,"Outside selected year"))</f>
        <v/>
      </c>
      <c r="D24" s="15" t="str">
        <f>IF(B24="","",IF(B24&lt;=DATE('01_Setup'!$B$5,7,5),"Q18",IF(B24&lt;=DATE('01_Setup'!$B$5,10,5),"Q19",IF(B24&lt;=DATE('01_Setup'!$B$5+1,1,5),"Q20","Q21"))))</f>
        <v/>
      </c>
      <c r="E24" s="12"/>
      <c r="F24" s="12"/>
      <c r="G24" s="13"/>
      <c r="H24" s="14"/>
      <c r="I24" s="16" t="str">
        <f t="shared" si="0"/>
        <v/>
      </c>
      <c r="J24" s="13"/>
      <c r="K24" s="13"/>
      <c r="L24" s="13"/>
      <c r="M24" s="13"/>
      <c r="N24" s="16" t="str">
        <f t="shared" si="1"/>
        <v/>
      </c>
      <c r="O24" s="13"/>
      <c r="P24" s="12"/>
    </row>
    <row r="25" spans="1:16">
      <c r="A25" s="12"/>
      <c r="B25" s="9"/>
      <c r="C25" s="15" t="str">
        <f>IF(B25="","",IF(AND(B25&gt;='01_Setup'!$B$7,B25&lt;='01_Setup'!$B$8),'01_Setup'!$B$6,"Outside selected year"))</f>
        <v/>
      </c>
      <c r="D25" s="15" t="str">
        <f>IF(B25="","",IF(B25&lt;=DATE('01_Setup'!$B$5,7,5),"Q19",IF(B25&lt;=DATE('01_Setup'!$B$5,10,5),"Q20",IF(B25&lt;=DATE('01_Setup'!$B$5+1,1,5),"Q21","Q22"))))</f>
        <v/>
      </c>
      <c r="E25" s="12"/>
      <c r="F25" s="12"/>
      <c r="G25" s="13"/>
      <c r="H25" s="14"/>
      <c r="I25" s="16" t="str">
        <f t="shared" si="0"/>
        <v/>
      </c>
      <c r="J25" s="13"/>
      <c r="K25" s="13"/>
      <c r="L25" s="13"/>
      <c r="M25" s="13"/>
      <c r="N25" s="16" t="str">
        <f t="shared" si="1"/>
        <v/>
      </c>
      <c r="O25" s="13"/>
      <c r="P25" s="12"/>
    </row>
    <row r="26" spans="1:16">
      <c r="A26" s="12"/>
      <c r="B26" s="9"/>
      <c r="C26" s="15" t="str">
        <f>IF(B26="","",IF(AND(B26&gt;='01_Setup'!$B$7,B26&lt;='01_Setup'!$B$8),'01_Setup'!$B$6,"Outside selected year"))</f>
        <v/>
      </c>
      <c r="D26" s="15" t="str">
        <f>IF(B26="","",IF(B26&lt;=DATE('01_Setup'!$B$5,7,5),"Q20",IF(B26&lt;=DATE('01_Setup'!$B$5,10,5),"Q21",IF(B26&lt;=DATE('01_Setup'!$B$5+1,1,5),"Q22","Q23"))))</f>
        <v/>
      </c>
      <c r="E26" s="12"/>
      <c r="F26" s="12"/>
      <c r="G26" s="13"/>
      <c r="H26" s="14"/>
      <c r="I26" s="16" t="str">
        <f t="shared" si="0"/>
        <v/>
      </c>
      <c r="J26" s="13"/>
      <c r="K26" s="13"/>
      <c r="L26" s="13"/>
      <c r="M26" s="13"/>
      <c r="N26" s="16" t="str">
        <f t="shared" si="1"/>
        <v/>
      </c>
      <c r="O26" s="13"/>
      <c r="P26" s="12"/>
    </row>
    <row r="27" spans="1:16">
      <c r="A27" s="12"/>
      <c r="B27" s="9"/>
      <c r="C27" s="15" t="str">
        <f>IF(B27="","",IF(AND(B27&gt;='01_Setup'!$B$7,B27&lt;='01_Setup'!$B$8),'01_Setup'!$B$6,"Outside selected year"))</f>
        <v/>
      </c>
      <c r="D27" s="15" t="str">
        <f>IF(B27="","",IF(B27&lt;=DATE('01_Setup'!$B$5,7,5),"Q21",IF(B27&lt;=DATE('01_Setup'!$B$5,10,5),"Q22",IF(B27&lt;=DATE('01_Setup'!$B$5+1,1,5),"Q23","Q24"))))</f>
        <v/>
      </c>
      <c r="E27" s="12"/>
      <c r="F27" s="12"/>
      <c r="G27" s="13"/>
      <c r="H27" s="14"/>
      <c r="I27" s="16" t="str">
        <f t="shared" si="0"/>
        <v/>
      </c>
      <c r="J27" s="13"/>
      <c r="K27" s="13"/>
      <c r="L27" s="13"/>
      <c r="M27" s="13"/>
      <c r="N27" s="16" t="str">
        <f t="shared" si="1"/>
        <v/>
      </c>
      <c r="O27" s="13"/>
      <c r="P27" s="12"/>
    </row>
    <row r="28" spans="1:16">
      <c r="A28" s="12"/>
      <c r="B28" s="9"/>
      <c r="C28" s="15" t="str">
        <f>IF(B28="","",IF(AND(B28&gt;='01_Setup'!$B$7,B28&lt;='01_Setup'!$B$8),'01_Setup'!$B$6,"Outside selected year"))</f>
        <v/>
      </c>
      <c r="D28" s="15" t="str">
        <f>IF(B28="","",IF(B28&lt;=DATE('01_Setup'!$B$5,7,5),"Q22",IF(B28&lt;=DATE('01_Setup'!$B$5,10,5),"Q23",IF(B28&lt;=DATE('01_Setup'!$B$5+1,1,5),"Q24","Q25"))))</f>
        <v/>
      </c>
      <c r="E28" s="12"/>
      <c r="F28" s="12"/>
      <c r="G28" s="13"/>
      <c r="H28" s="14"/>
      <c r="I28" s="16" t="str">
        <f t="shared" si="0"/>
        <v/>
      </c>
      <c r="J28" s="13"/>
      <c r="K28" s="13"/>
      <c r="L28" s="13"/>
      <c r="M28" s="13"/>
      <c r="N28" s="16" t="str">
        <f t="shared" si="1"/>
        <v/>
      </c>
      <c r="O28" s="13"/>
      <c r="P28" s="12"/>
    </row>
    <row r="29" spans="1:16">
      <c r="A29" s="12"/>
      <c r="B29" s="9"/>
      <c r="C29" s="15" t="str">
        <f>IF(B29="","",IF(AND(B29&gt;='01_Setup'!$B$7,B29&lt;='01_Setup'!$B$8),'01_Setup'!$B$6,"Outside selected year"))</f>
        <v/>
      </c>
      <c r="D29" s="15" t="str">
        <f>IF(B29="","",IF(B29&lt;=DATE('01_Setup'!$B$5,7,5),"Q23",IF(B29&lt;=DATE('01_Setup'!$B$5,10,5),"Q24",IF(B29&lt;=DATE('01_Setup'!$B$5+1,1,5),"Q25","Q26"))))</f>
        <v/>
      </c>
      <c r="E29" s="12"/>
      <c r="F29" s="12"/>
      <c r="G29" s="13"/>
      <c r="H29" s="14"/>
      <c r="I29" s="16" t="str">
        <f t="shared" si="0"/>
        <v/>
      </c>
      <c r="J29" s="13"/>
      <c r="K29" s="13"/>
      <c r="L29" s="13"/>
      <c r="M29" s="13"/>
      <c r="N29" s="16" t="str">
        <f t="shared" si="1"/>
        <v/>
      </c>
      <c r="O29" s="13"/>
      <c r="P29" s="12"/>
    </row>
    <row r="30" spans="1:16">
      <c r="A30" s="12"/>
      <c r="B30" s="9"/>
      <c r="C30" s="15" t="str">
        <f>IF(B30="","",IF(AND(B30&gt;='01_Setup'!$B$7,B30&lt;='01_Setup'!$B$8),'01_Setup'!$B$6,"Outside selected year"))</f>
        <v/>
      </c>
      <c r="D30" s="15" t="str">
        <f>IF(B30="","",IF(B30&lt;=DATE('01_Setup'!$B$5,7,5),"Q24",IF(B30&lt;=DATE('01_Setup'!$B$5,10,5),"Q25",IF(B30&lt;=DATE('01_Setup'!$B$5+1,1,5),"Q26","Q27"))))</f>
        <v/>
      </c>
      <c r="E30" s="12"/>
      <c r="F30" s="12"/>
      <c r="G30" s="13"/>
      <c r="H30" s="14"/>
      <c r="I30" s="16" t="str">
        <f t="shared" si="0"/>
        <v/>
      </c>
      <c r="J30" s="13"/>
      <c r="K30" s="13"/>
      <c r="L30" s="13"/>
      <c r="M30" s="13"/>
      <c r="N30" s="16" t="str">
        <f t="shared" si="1"/>
        <v/>
      </c>
      <c r="O30" s="13"/>
      <c r="P30" s="12"/>
    </row>
    <row r="31" spans="1:16">
      <c r="A31" s="12"/>
      <c r="B31" s="9"/>
      <c r="C31" s="15" t="str">
        <f>IF(B31="","",IF(AND(B31&gt;='01_Setup'!$B$7,B31&lt;='01_Setup'!$B$8),'01_Setup'!$B$6,"Outside selected year"))</f>
        <v/>
      </c>
      <c r="D31" s="15" t="str">
        <f>IF(B31="","",IF(B31&lt;=DATE('01_Setup'!$B$5,7,5),"Q25",IF(B31&lt;=DATE('01_Setup'!$B$5,10,5),"Q26",IF(B31&lt;=DATE('01_Setup'!$B$5+1,1,5),"Q27","Q28"))))</f>
        <v/>
      </c>
      <c r="E31" s="12"/>
      <c r="F31" s="12"/>
      <c r="G31" s="13"/>
      <c r="H31" s="14"/>
      <c r="I31" s="16" t="str">
        <f t="shared" si="0"/>
        <v/>
      </c>
      <c r="J31" s="13"/>
      <c r="K31" s="13"/>
      <c r="L31" s="13"/>
      <c r="M31" s="13"/>
      <c r="N31" s="16" t="str">
        <f t="shared" si="1"/>
        <v/>
      </c>
      <c r="O31" s="13"/>
      <c r="P31" s="12"/>
    </row>
    <row r="32" spans="1:16">
      <c r="A32" s="12"/>
      <c r="B32" s="9"/>
      <c r="C32" s="15" t="str">
        <f>IF(B32="","",IF(AND(B32&gt;='01_Setup'!$B$7,B32&lt;='01_Setup'!$B$8),'01_Setup'!$B$6,"Outside selected year"))</f>
        <v/>
      </c>
      <c r="D32" s="15" t="str">
        <f>IF(B32="","",IF(B32&lt;=DATE('01_Setup'!$B$5,7,5),"Q26",IF(B32&lt;=DATE('01_Setup'!$B$5,10,5),"Q27",IF(B32&lt;=DATE('01_Setup'!$B$5+1,1,5),"Q28","Q29"))))</f>
        <v/>
      </c>
      <c r="E32" s="12"/>
      <c r="F32" s="12"/>
      <c r="G32" s="13"/>
      <c r="H32" s="14"/>
      <c r="I32" s="16" t="str">
        <f t="shared" si="0"/>
        <v/>
      </c>
      <c r="J32" s="13"/>
      <c r="K32" s="13"/>
      <c r="L32" s="13"/>
      <c r="M32" s="13"/>
      <c r="N32" s="16" t="str">
        <f t="shared" si="1"/>
        <v/>
      </c>
      <c r="O32" s="13"/>
      <c r="P32" s="12"/>
    </row>
    <row r="33" spans="1:16">
      <c r="A33" s="12"/>
      <c r="B33" s="9"/>
      <c r="C33" s="15" t="str">
        <f>IF(B33="","",IF(AND(B33&gt;='01_Setup'!$B$7,B33&lt;='01_Setup'!$B$8),'01_Setup'!$B$6,"Outside selected year"))</f>
        <v/>
      </c>
      <c r="D33" s="15" t="str">
        <f>IF(B33="","",IF(B33&lt;=DATE('01_Setup'!$B$5,7,5),"Q27",IF(B33&lt;=DATE('01_Setup'!$B$5,10,5),"Q28",IF(B33&lt;=DATE('01_Setup'!$B$5+1,1,5),"Q29","Q30"))))</f>
        <v/>
      </c>
      <c r="E33" s="12"/>
      <c r="F33" s="12"/>
      <c r="G33" s="13"/>
      <c r="H33" s="14"/>
      <c r="I33" s="16" t="str">
        <f t="shared" si="0"/>
        <v/>
      </c>
      <c r="J33" s="13"/>
      <c r="K33" s="13"/>
      <c r="L33" s="13"/>
      <c r="M33" s="13"/>
      <c r="N33" s="16" t="str">
        <f t="shared" si="1"/>
        <v/>
      </c>
      <c r="O33" s="13"/>
      <c r="P33" s="12"/>
    </row>
    <row r="34" spans="1:16">
      <c r="A34" s="12"/>
      <c r="B34" s="9"/>
      <c r="C34" s="15" t="str">
        <f>IF(B34="","",IF(AND(B34&gt;='01_Setup'!$B$7,B34&lt;='01_Setup'!$B$8),'01_Setup'!$B$6,"Outside selected year"))</f>
        <v/>
      </c>
      <c r="D34" s="15" t="str">
        <f>IF(B34="","",IF(B34&lt;=DATE('01_Setup'!$B$5,7,5),"Q28",IF(B34&lt;=DATE('01_Setup'!$B$5,10,5),"Q29",IF(B34&lt;=DATE('01_Setup'!$B$5+1,1,5),"Q30","Q31"))))</f>
        <v/>
      </c>
      <c r="E34" s="12"/>
      <c r="F34" s="12"/>
      <c r="G34" s="13"/>
      <c r="H34" s="14"/>
      <c r="I34" s="16" t="str">
        <f t="shared" si="0"/>
        <v/>
      </c>
      <c r="J34" s="13"/>
      <c r="K34" s="13"/>
      <c r="L34" s="13"/>
      <c r="M34" s="13"/>
      <c r="N34" s="16" t="str">
        <f t="shared" si="1"/>
        <v/>
      </c>
      <c r="O34" s="13"/>
      <c r="P34" s="12"/>
    </row>
    <row r="35" spans="1:16">
      <c r="A35" s="12"/>
      <c r="B35" s="9"/>
      <c r="C35" s="15" t="str">
        <f>IF(B35="","",IF(AND(B35&gt;='01_Setup'!$B$7,B35&lt;='01_Setup'!$B$8),'01_Setup'!$B$6,"Outside selected year"))</f>
        <v/>
      </c>
      <c r="D35" s="15" t="str">
        <f>IF(B35="","",IF(B35&lt;=DATE('01_Setup'!$B$5,7,5),"Q29",IF(B35&lt;=DATE('01_Setup'!$B$5,10,5),"Q30",IF(B35&lt;=DATE('01_Setup'!$B$5+1,1,5),"Q31","Q32"))))</f>
        <v/>
      </c>
      <c r="E35" s="12"/>
      <c r="F35" s="12"/>
      <c r="G35" s="13"/>
      <c r="H35" s="14"/>
      <c r="I35" s="16" t="str">
        <f t="shared" si="0"/>
        <v/>
      </c>
      <c r="J35" s="13"/>
      <c r="K35" s="13"/>
      <c r="L35" s="13"/>
      <c r="M35" s="13"/>
      <c r="N35" s="16" t="str">
        <f t="shared" si="1"/>
        <v/>
      </c>
      <c r="O35" s="13"/>
      <c r="P35" s="12"/>
    </row>
    <row r="36" spans="1:16">
      <c r="A36" s="12"/>
      <c r="B36" s="9"/>
      <c r="C36" s="15" t="str">
        <f>IF(B36="","",IF(AND(B36&gt;='01_Setup'!$B$7,B36&lt;='01_Setup'!$B$8),'01_Setup'!$B$6,"Outside selected year"))</f>
        <v/>
      </c>
      <c r="D36" s="15" t="str">
        <f>IF(B36="","",IF(B36&lt;=DATE('01_Setup'!$B$5,7,5),"Q30",IF(B36&lt;=DATE('01_Setup'!$B$5,10,5),"Q31",IF(B36&lt;=DATE('01_Setup'!$B$5+1,1,5),"Q32","Q33"))))</f>
        <v/>
      </c>
      <c r="E36" s="12"/>
      <c r="F36" s="12"/>
      <c r="G36" s="13"/>
      <c r="H36" s="14"/>
      <c r="I36" s="16" t="str">
        <f t="shared" si="0"/>
        <v/>
      </c>
      <c r="J36" s="13"/>
      <c r="K36" s="13"/>
      <c r="L36" s="13"/>
      <c r="M36" s="13"/>
      <c r="N36" s="16" t="str">
        <f t="shared" si="1"/>
        <v/>
      </c>
      <c r="O36" s="13"/>
      <c r="P36" s="12"/>
    </row>
    <row r="37" spans="1:16">
      <c r="A37" s="12"/>
      <c r="B37" s="9"/>
      <c r="C37" s="15" t="str">
        <f>IF(B37="","",IF(AND(B37&gt;='01_Setup'!$B$7,B37&lt;='01_Setup'!$B$8),'01_Setup'!$B$6,"Outside selected year"))</f>
        <v/>
      </c>
      <c r="D37" s="15" t="str">
        <f>IF(B37="","",IF(B37&lt;=DATE('01_Setup'!$B$5,7,5),"Q31",IF(B37&lt;=DATE('01_Setup'!$B$5,10,5),"Q32",IF(B37&lt;=DATE('01_Setup'!$B$5+1,1,5),"Q33","Q34"))))</f>
        <v/>
      </c>
      <c r="E37" s="12"/>
      <c r="F37" s="12"/>
      <c r="G37" s="13"/>
      <c r="H37" s="14"/>
      <c r="I37" s="16" t="str">
        <f t="shared" si="0"/>
        <v/>
      </c>
      <c r="J37" s="13"/>
      <c r="K37" s="13"/>
      <c r="L37" s="13"/>
      <c r="M37" s="13"/>
      <c r="N37" s="16" t="str">
        <f t="shared" si="1"/>
        <v/>
      </c>
      <c r="O37" s="13"/>
      <c r="P37" s="12"/>
    </row>
    <row r="38" spans="1:16">
      <c r="A38" s="12"/>
      <c r="B38" s="9"/>
      <c r="C38" s="15" t="str">
        <f>IF(B38="","",IF(AND(B38&gt;='01_Setup'!$B$7,B38&lt;='01_Setup'!$B$8),'01_Setup'!$B$6,"Outside selected year"))</f>
        <v/>
      </c>
      <c r="D38" s="15" t="str">
        <f>IF(B38="","",IF(B38&lt;=DATE('01_Setup'!$B$5,7,5),"Q32",IF(B38&lt;=DATE('01_Setup'!$B$5,10,5),"Q33",IF(B38&lt;=DATE('01_Setup'!$B$5+1,1,5),"Q34","Q35"))))</f>
        <v/>
      </c>
      <c r="E38" s="12"/>
      <c r="F38" s="12"/>
      <c r="G38" s="13"/>
      <c r="H38" s="14"/>
      <c r="I38" s="16" t="str">
        <f t="shared" si="0"/>
        <v/>
      </c>
      <c r="J38" s="13"/>
      <c r="K38" s="13"/>
      <c r="L38" s="13"/>
      <c r="M38" s="13"/>
      <c r="N38" s="16" t="str">
        <f t="shared" si="1"/>
        <v/>
      </c>
      <c r="O38" s="13"/>
      <c r="P38" s="12"/>
    </row>
    <row r="39" spans="1:16">
      <c r="A39" s="12"/>
      <c r="B39" s="9"/>
      <c r="C39" s="15" t="str">
        <f>IF(B39="","",IF(AND(B39&gt;='01_Setup'!$B$7,B39&lt;='01_Setup'!$B$8),'01_Setup'!$B$6,"Outside selected year"))</f>
        <v/>
      </c>
      <c r="D39" s="15" t="str">
        <f>IF(B39="","",IF(B39&lt;=DATE('01_Setup'!$B$5,7,5),"Q33",IF(B39&lt;=DATE('01_Setup'!$B$5,10,5),"Q34",IF(B39&lt;=DATE('01_Setup'!$B$5+1,1,5),"Q35","Q36"))))</f>
        <v/>
      </c>
      <c r="E39" s="12"/>
      <c r="F39" s="12"/>
      <c r="G39" s="13"/>
      <c r="H39" s="14"/>
      <c r="I39" s="16" t="str">
        <f t="shared" si="0"/>
        <v/>
      </c>
      <c r="J39" s="13"/>
      <c r="K39" s="13"/>
      <c r="L39" s="13"/>
      <c r="M39" s="13"/>
      <c r="N39" s="16" t="str">
        <f t="shared" si="1"/>
        <v/>
      </c>
      <c r="O39" s="13"/>
      <c r="P39" s="12"/>
    </row>
    <row r="40" spans="1:16">
      <c r="A40" s="12"/>
      <c r="B40" s="9"/>
      <c r="C40" s="15" t="str">
        <f>IF(B40="","",IF(AND(B40&gt;='01_Setup'!$B$7,B40&lt;='01_Setup'!$B$8),'01_Setup'!$B$6,"Outside selected year"))</f>
        <v/>
      </c>
      <c r="D40" s="15" t="str">
        <f>IF(B40="","",IF(B40&lt;=DATE('01_Setup'!$B$5,7,5),"Q34",IF(B40&lt;=DATE('01_Setup'!$B$5,10,5),"Q35",IF(B40&lt;=DATE('01_Setup'!$B$5+1,1,5),"Q36","Q37"))))</f>
        <v/>
      </c>
      <c r="E40" s="12"/>
      <c r="F40" s="12"/>
      <c r="G40" s="13"/>
      <c r="H40" s="14"/>
      <c r="I40" s="16" t="str">
        <f t="shared" si="0"/>
        <v/>
      </c>
      <c r="J40" s="13"/>
      <c r="K40" s="13"/>
      <c r="L40" s="13"/>
      <c r="M40" s="13"/>
      <c r="N40" s="16" t="str">
        <f t="shared" si="1"/>
        <v/>
      </c>
      <c r="O40" s="13"/>
      <c r="P40" s="12"/>
    </row>
    <row r="41" spans="1:16">
      <c r="A41" s="12"/>
      <c r="B41" s="9"/>
      <c r="C41" s="15" t="str">
        <f>IF(B41="","",IF(AND(B41&gt;='01_Setup'!$B$7,B41&lt;='01_Setup'!$B$8),'01_Setup'!$B$6,"Outside selected year"))</f>
        <v/>
      </c>
      <c r="D41" s="15" t="str">
        <f>IF(B41="","",IF(B41&lt;=DATE('01_Setup'!$B$5,7,5),"Q35",IF(B41&lt;=DATE('01_Setup'!$B$5,10,5),"Q36",IF(B41&lt;=DATE('01_Setup'!$B$5+1,1,5),"Q37","Q38"))))</f>
        <v/>
      </c>
      <c r="E41" s="12"/>
      <c r="F41" s="12"/>
      <c r="G41" s="13"/>
      <c r="H41" s="14"/>
      <c r="I41" s="16" t="str">
        <f t="shared" si="0"/>
        <v/>
      </c>
      <c r="J41" s="13"/>
      <c r="K41" s="13"/>
      <c r="L41" s="13"/>
      <c r="M41" s="13"/>
      <c r="N41" s="16" t="str">
        <f t="shared" si="1"/>
        <v/>
      </c>
      <c r="O41" s="13"/>
      <c r="P41" s="12"/>
    </row>
    <row r="42" spans="1:16">
      <c r="A42" s="12"/>
      <c r="B42" s="9"/>
      <c r="C42" s="15" t="str">
        <f>IF(B42="","",IF(AND(B42&gt;='01_Setup'!$B$7,B42&lt;='01_Setup'!$B$8),'01_Setup'!$B$6,"Outside selected year"))</f>
        <v/>
      </c>
      <c r="D42" s="15" t="str">
        <f>IF(B42="","",IF(B42&lt;=DATE('01_Setup'!$B$5,7,5),"Q36",IF(B42&lt;=DATE('01_Setup'!$B$5,10,5),"Q37",IF(B42&lt;=DATE('01_Setup'!$B$5+1,1,5),"Q38","Q39"))))</f>
        <v/>
      </c>
      <c r="E42" s="12"/>
      <c r="F42" s="12"/>
      <c r="G42" s="13"/>
      <c r="H42" s="14"/>
      <c r="I42" s="16" t="str">
        <f t="shared" si="0"/>
        <v/>
      </c>
      <c r="J42" s="13"/>
      <c r="K42" s="13"/>
      <c r="L42" s="13"/>
      <c r="M42" s="13"/>
      <c r="N42" s="16" t="str">
        <f t="shared" si="1"/>
        <v/>
      </c>
      <c r="O42" s="13"/>
      <c r="P42" s="12"/>
    </row>
    <row r="43" spans="1:16">
      <c r="A43" s="12"/>
      <c r="B43" s="9"/>
      <c r="C43" s="15" t="str">
        <f>IF(B43="","",IF(AND(B43&gt;='01_Setup'!$B$7,B43&lt;='01_Setup'!$B$8),'01_Setup'!$B$6,"Outside selected year"))</f>
        <v/>
      </c>
      <c r="D43" s="15" t="str">
        <f>IF(B43="","",IF(B43&lt;=DATE('01_Setup'!$B$5,7,5),"Q37",IF(B43&lt;=DATE('01_Setup'!$B$5,10,5),"Q38",IF(B43&lt;=DATE('01_Setup'!$B$5+1,1,5),"Q39","Q40"))))</f>
        <v/>
      </c>
      <c r="E43" s="12"/>
      <c r="F43" s="12"/>
      <c r="G43" s="13"/>
      <c r="H43" s="14"/>
      <c r="I43" s="16" t="str">
        <f t="shared" si="0"/>
        <v/>
      </c>
      <c r="J43" s="13"/>
      <c r="K43" s="13"/>
      <c r="L43" s="13"/>
      <c r="M43" s="13"/>
      <c r="N43" s="16" t="str">
        <f t="shared" si="1"/>
        <v/>
      </c>
      <c r="O43" s="13"/>
      <c r="P43" s="12"/>
    </row>
    <row r="44" spans="1:16">
      <c r="A44" s="12"/>
      <c r="B44" s="9"/>
      <c r="C44" s="15" t="str">
        <f>IF(B44="","",IF(AND(B44&gt;='01_Setup'!$B$7,B44&lt;='01_Setup'!$B$8),'01_Setup'!$B$6,"Outside selected year"))</f>
        <v/>
      </c>
      <c r="D44" s="15" t="str">
        <f>IF(B44="","",IF(B44&lt;=DATE('01_Setup'!$B$5,7,5),"Q38",IF(B44&lt;=DATE('01_Setup'!$B$5,10,5),"Q39",IF(B44&lt;=DATE('01_Setup'!$B$5+1,1,5),"Q40","Q41"))))</f>
        <v/>
      </c>
      <c r="E44" s="12"/>
      <c r="F44" s="12"/>
      <c r="G44" s="13"/>
      <c r="H44" s="14"/>
      <c r="I44" s="16" t="str">
        <f t="shared" si="0"/>
        <v/>
      </c>
      <c r="J44" s="13"/>
      <c r="K44" s="13"/>
      <c r="L44" s="13"/>
      <c r="M44" s="13"/>
      <c r="N44" s="16" t="str">
        <f t="shared" si="1"/>
        <v/>
      </c>
      <c r="O44" s="13"/>
      <c r="P44" s="12"/>
    </row>
    <row r="45" spans="1:16">
      <c r="A45" s="12"/>
      <c r="B45" s="9"/>
      <c r="C45" s="15" t="str">
        <f>IF(B45="","",IF(AND(B45&gt;='01_Setup'!$B$7,B45&lt;='01_Setup'!$B$8),'01_Setup'!$B$6,"Outside selected year"))</f>
        <v/>
      </c>
      <c r="D45" s="15" t="str">
        <f>IF(B45="","",IF(B45&lt;=DATE('01_Setup'!$B$5,7,5),"Q39",IF(B45&lt;=DATE('01_Setup'!$B$5,10,5),"Q40",IF(B45&lt;=DATE('01_Setup'!$B$5+1,1,5),"Q41","Q42"))))</f>
        <v/>
      </c>
      <c r="E45" s="12"/>
      <c r="F45" s="12"/>
      <c r="G45" s="13"/>
      <c r="H45" s="14"/>
      <c r="I45" s="16" t="str">
        <f t="shared" si="0"/>
        <v/>
      </c>
      <c r="J45" s="13"/>
      <c r="K45" s="13"/>
      <c r="L45" s="13"/>
      <c r="M45" s="13"/>
      <c r="N45" s="16" t="str">
        <f t="shared" si="1"/>
        <v/>
      </c>
      <c r="O45" s="13"/>
      <c r="P45" s="12"/>
    </row>
    <row r="46" spans="1:16">
      <c r="A46" s="12"/>
      <c r="B46" s="9"/>
      <c r="C46" s="15" t="str">
        <f>IF(B46="","",IF(AND(B46&gt;='01_Setup'!$B$7,B46&lt;='01_Setup'!$B$8),'01_Setup'!$B$6,"Outside selected year"))</f>
        <v/>
      </c>
      <c r="D46" s="15" t="str">
        <f>IF(B46="","",IF(B46&lt;=DATE('01_Setup'!$B$5,7,5),"Q40",IF(B46&lt;=DATE('01_Setup'!$B$5,10,5),"Q41",IF(B46&lt;=DATE('01_Setup'!$B$5+1,1,5),"Q42","Q43"))))</f>
        <v/>
      </c>
      <c r="E46" s="12"/>
      <c r="F46" s="12"/>
      <c r="G46" s="13"/>
      <c r="H46" s="14"/>
      <c r="I46" s="16" t="str">
        <f t="shared" si="0"/>
        <v/>
      </c>
      <c r="J46" s="13"/>
      <c r="K46" s="13"/>
      <c r="L46" s="13"/>
      <c r="M46" s="13"/>
      <c r="N46" s="16" t="str">
        <f t="shared" si="1"/>
        <v/>
      </c>
      <c r="O46" s="13"/>
      <c r="P46" s="12"/>
    </row>
    <row r="47" spans="1:16">
      <c r="A47" s="12"/>
      <c r="B47" s="9"/>
      <c r="C47" s="15" t="str">
        <f>IF(B47="","",IF(AND(B47&gt;='01_Setup'!$B$7,B47&lt;='01_Setup'!$B$8),'01_Setup'!$B$6,"Outside selected year"))</f>
        <v/>
      </c>
      <c r="D47" s="15" t="str">
        <f>IF(B47="","",IF(B47&lt;=DATE('01_Setup'!$B$5,7,5),"Q41",IF(B47&lt;=DATE('01_Setup'!$B$5,10,5),"Q42",IF(B47&lt;=DATE('01_Setup'!$B$5+1,1,5),"Q43","Q44"))))</f>
        <v/>
      </c>
      <c r="E47" s="12"/>
      <c r="F47" s="12"/>
      <c r="G47" s="13"/>
      <c r="H47" s="14"/>
      <c r="I47" s="16" t="str">
        <f t="shared" si="0"/>
        <v/>
      </c>
      <c r="J47" s="13"/>
      <c r="K47" s="13"/>
      <c r="L47" s="13"/>
      <c r="M47" s="13"/>
      <c r="N47" s="16" t="str">
        <f t="shared" si="1"/>
        <v/>
      </c>
      <c r="O47" s="13"/>
      <c r="P47" s="12"/>
    </row>
    <row r="48" spans="1:16">
      <c r="A48" s="12"/>
      <c r="B48" s="9"/>
      <c r="C48" s="15" t="str">
        <f>IF(B48="","",IF(AND(B48&gt;='01_Setup'!$B$7,B48&lt;='01_Setup'!$B$8),'01_Setup'!$B$6,"Outside selected year"))</f>
        <v/>
      </c>
      <c r="D48" s="15" t="str">
        <f>IF(B48="","",IF(B48&lt;=DATE('01_Setup'!$B$5,7,5),"Q42",IF(B48&lt;=DATE('01_Setup'!$B$5,10,5),"Q43",IF(B48&lt;=DATE('01_Setup'!$B$5+1,1,5),"Q44","Q45"))))</f>
        <v/>
      </c>
      <c r="E48" s="12"/>
      <c r="F48" s="12"/>
      <c r="G48" s="13"/>
      <c r="H48" s="14"/>
      <c r="I48" s="16" t="str">
        <f t="shared" si="0"/>
        <v/>
      </c>
      <c r="J48" s="13"/>
      <c r="K48" s="13"/>
      <c r="L48" s="13"/>
      <c r="M48" s="13"/>
      <c r="N48" s="16" t="str">
        <f t="shared" si="1"/>
        <v/>
      </c>
      <c r="O48" s="13"/>
      <c r="P48" s="12"/>
    </row>
    <row r="49" spans="1:16">
      <c r="A49" s="12"/>
      <c r="B49" s="9"/>
      <c r="C49" s="15" t="str">
        <f>IF(B49="","",IF(AND(B49&gt;='01_Setup'!$B$7,B49&lt;='01_Setup'!$B$8),'01_Setup'!$B$6,"Outside selected year"))</f>
        <v/>
      </c>
      <c r="D49" s="15" t="str">
        <f>IF(B49="","",IF(B49&lt;=DATE('01_Setup'!$B$5,7,5),"Q43",IF(B49&lt;=DATE('01_Setup'!$B$5,10,5),"Q44",IF(B49&lt;=DATE('01_Setup'!$B$5+1,1,5),"Q45","Q46"))))</f>
        <v/>
      </c>
      <c r="E49" s="12"/>
      <c r="F49" s="12"/>
      <c r="G49" s="13"/>
      <c r="H49" s="14"/>
      <c r="I49" s="16" t="str">
        <f t="shared" si="0"/>
        <v/>
      </c>
      <c r="J49" s="13"/>
      <c r="K49" s="13"/>
      <c r="L49" s="13"/>
      <c r="M49" s="13"/>
      <c r="N49" s="16" t="str">
        <f t="shared" si="1"/>
        <v/>
      </c>
      <c r="O49" s="13"/>
      <c r="P49" s="12"/>
    </row>
    <row r="50" spans="1:16">
      <c r="A50" s="12"/>
      <c r="B50" s="9"/>
      <c r="C50" s="15" t="str">
        <f>IF(B50="","",IF(AND(B50&gt;='01_Setup'!$B$7,B50&lt;='01_Setup'!$B$8),'01_Setup'!$B$6,"Outside selected year"))</f>
        <v/>
      </c>
      <c r="D50" s="15" t="str">
        <f>IF(B50="","",IF(B50&lt;=DATE('01_Setup'!$B$5,7,5),"Q44",IF(B50&lt;=DATE('01_Setup'!$B$5,10,5),"Q45",IF(B50&lt;=DATE('01_Setup'!$B$5+1,1,5),"Q46","Q47"))))</f>
        <v/>
      </c>
      <c r="E50" s="12"/>
      <c r="F50" s="12"/>
      <c r="G50" s="13"/>
      <c r="H50" s="14"/>
      <c r="I50" s="16" t="str">
        <f t="shared" si="0"/>
        <v/>
      </c>
      <c r="J50" s="13"/>
      <c r="K50" s="13"/>
      <c r="L50" s="13"/>
      <c r="M50" s="13"/>
      <c r="N50" s="16" t="str">
        <f t="shared" si="1"/>
        <v/>
      </c>
      <c r="O50" s="13"/>
      <c r="P50" s="12"/>
    </row>
    <row r="51" spans="1:16">
      <c r="A51" s="12"/>
      <c r="B51" s="9"/>
      <c r="C51" s="15" t="str">
        <f>IF(B51="","",IF(AND(B51&gt;='01_Setup'!$B$7,B51&lt;='01_Setup'!$B$8),'01_Setup'!$B$6,"Outside selected year"))</f>
        <v/>
      </c>
      <c r="D51" s="15" t="str">
        <f>IF(B51="","",IF(B51&lt;=DATE('01_Setup'!$B$5,7,5),"Q45",IF(B51&lt;=DATE('01_Setup'!$B$5,10,5),"Q46",IF(B51&lt;=DATE('01_Setup'!$B$5+1,1,5),"Q47","Q48"))))</f>
        <v/>
      </c>
      <c r="E51" s="12"/>
      <c r="F51" s="12"/>
      <c r="G51" s="13"/>
      <c r="H51" s="14"/>
      <c r="I51" s="16" t="str">
        <f t="shared" si="0"/>
        <v/>
      </c>
      <c r="J51" s="13"/>
      <c r="K51" s="13"/>
      <c r="L51" s="13"/>
      <c r="M51" s="13"/>
      <c r="N51" s="16" t="str">
        <f t="shared" si="1"/>
        <v/>
      </c>
      <c r="O51" s="13"/>
      <c r="P51" s="12"/>
    </row>
    <row r="52" spans="1:16">
      <c r="A52" s="12"/>
      <c r="B52" s="9"/>
      <c r="C52" s="15" t="str">
        <f>IF(B52="","",IF(AND(B52&gt;='01_Setup'!$B$7,B52&lt;='01_Setup'!$B$8),'01_Setup'!$B$6,"Outside selected year"))</f>
        <v/>
      </c>
      <c r="D52" s="15" t="str">
        <f>IF(B52="","",IF(B52&lt;=DATE('01_Setup'!$B$5,7,5),"Q46",IF(B52&lt;=DATE('01_Setup'!$B$5,10,5),"Q47",IF(B52&lt;=DATE('01_Setup'!$B$5+1,1,5),"Q48","Q49"))))</f>
        <v/>
      </c>
      <c r="E52" s="12"/>
      <c r="F52" s="12"/>
      <c r="G52" s="13"/>
      <c r="H52" s="14"/>
      <c r="I52" s="16" t="str">
        <f t="shared" si="0"/>
        <v/>
      </c>
      <c r="J52" s="13"/>
      <c r="K52" s="13"/>
      <c r="L52" s="13"/>
      <c r="M52" s="13"/>
      <c r="N52" s="16" t="str">
        <f t="shared" si="1"/>
        <v/>
      </c>
      <c r="O52" s="13"/>
      <c r="P52" s="12"/>
    </row>
    <row r="53" spans="1:16">
      <c r="A53" s="12"/>
      <c r="B53" s="9"/>
      <c r="C53" s="15" t="str">
        <f>IF(B53="","",IF(AND(B53&gt;='01_Setup'!$B$7,B53&lt;='01_Setup'!$B$8),'01_Setup'!$B$6,"Outside selected year"))</f>
        <v/>
      </c>
      <c r="D53" s="15" t="str">
        <f>IF(B53="","",IF(B53&lt;=DATE('01_Setup'!$B$5,7,5),"Q47",IF(B53&lt;=DATE('01_Setup'!$B$5,10,5),"Q48",IF(B53&lt;=DATE('01_Setup'!$B$5+1,1,5),"Q49","Q50"))))</f>
        <v/>
      </c>
      <c r="E53" s="12"/>
      <c r="F53" s="12"/>
      <c r="G53" s="13"/>
      <c r="H53" s="14"/>
      <c r="I53" s="16" t="str">
        <f t="shared" si="0"/>
        <v/>
      </c>
      <c r="J53" s="13"/>
      <c r="K53" s="13"/>
      <c r="L53" s="13"/>
      <c r="M53" s="13"/>
      <c r="N53" s="16" t="str">
        <f t="shared" si="1"/>
        <v/>
      </c>
      <c r="O53" s="13"/>
      <c r="P53" s="12"/>
    </row>
    <row r="54" spans="1:16">
      <c r="A54" s="12"/>
      <c r="B54" s="9"/>
      <c r="C54" s="15" t="str">
        <f>IF(B54="","",IF(AND(B54&gt;='01_Setup'!$B$7,B54&lt;='01_Setup'!$B$8),'01_Setup'!$B$6,"Outside selected year"))</f>
        <v/>
      </c>
      <c r="D54" s="15" t="str">
        <f>IF(B54="","",IF(B54&lt;=DATE('01_Setup'!$B$5,7,5),"Q48",IF(B54&lt;=DATE('01_Setup'!$B$5,10,5),"Q49",IF(B54&lt;=DATE('01_Setup'!$B$5+1,1,5),"Q50","Q51"))))</f>
        <v/>
      </c>
      <c r="E54" s="12"/>
      <c r="F54" s="12"/>
      <c r="G54" s="13"/>
      <c r="H54" s="14"/>
      <c r="I54" s="16" t="str">
        <f t="shared" si="0"/>
        <v/>
      </c>
      <c r="J54" s="13"/>
      <c r="K54" s="13"/>
      <c r="L54" s="13"/>
      <c r="M54" s="13"/>
      <c r="N54" s="16" t="str">
        <f t="shared" si="1"/>
        <v/>
      </c>
      <c r="O54" s="13"/>
      <c r="P54" s="12"/>
    </row>
    <row r="55" spans="1:16">
      <c r="A55" s="12"/>
      <c r="B55" s="9"/>
      <c r="C55" s="15" t="str">
        <f>IF(B55="","",IF(AND(B55&gt;='01_Setup'!$B$7,B55&lt;='01_Setup'!$B$8),'01_Setup'!$B$6,"Outside selected year"))</f>
        <v/>
      </c>
      <c r="D55" s="15" t="str">
        <f>IF(B55="","",IF(B55&lt;=DATE('01_Setup'!$B$5,7,5),"Q49",IF(B55&lt;=DATE('01_Setup'!$B$5,10,5),"Q50",IF(B55&lt;=DATE('01_Setup'!$B$5+1,1,5),"Q51","Q52"))))</f>
        <v/>
      </c>
      <c r="E55" s="12"/>
      <c r="F55" s="12"/>
      <c r="G55" s="13"/>
      <c r="H55" s="14"/>
      <c r="I55" s="16" t="str">
        <f t="shared" si="0"/>
        <v/>
      </c>
      <c r="J55" s="13"/>
      <c r="K55" s="13"/>
      <c r="L55" s="13"/>
      <c r="M55" s="13"/>
      <c r="N55" s="16" t="str">
        <f t="shared" si="1"/>
        <v/>
      </c>
      <c r="O55" s="13"/>
      <c r="P55" s="12"/>
    </row>
    <row r="56" spans="1:16">
      <c r="A56" s="12"/>
      <c r="B56" s="9"/>
      <c r="C56" s="15" t="str">
        <f>IF(B56="","",IF(AND(B56&gt;='01_Setup'!$B$7,B56&lt;='01_Setup'!$B$8),'01_Setup'!$B$6,"Outside selected year"))</f>
        <v/>
      </c>
      <c r="D56" s="15" t="str">
        <f>IF(B56="","",IF(B56&lt;=DATE('01_Setup'!$B$5,7,5),"Q50",IF(B56&lt;=DATE('01_Setup'!$B$5,10,5),"Q51",IF(B56&lt;=DATE('01_Setup'!$B$5+1,1,5),"Q52","Q53"))))</f>
        <v/>
      </c>
      <c r="E56" s="12"/>
      <c r="F56" s="12"/>
      <c r="G56" s="13"/>
      <c r="H56" s="14"/>
      <c r="I56" s="16" t="str">
        <f t="shared" si="0"/>
        <v/>
      </c>
      <c r="J56" s="13"/>
      <c r="K56" s="13"/>
      <c r="L56" s="13"/>
      <c r="M56" s="13"/>
      <c r="N56" s="16" t="str">
        <f t="shared" si="1"/>
        <v/>
      </c>
      <c r="O56" s="13"/>
      <c r="P56" s="12"/>
    </row>
    <row r="57" spans="1:16">
      <c r="A57" s="12"/>
      <c r="B57" s="9"/>
      <c r="C57" s="15" t="str">
        <f>IF(B57="","",IF(AND(B57&gt;='01_Setup'!$B$7,B57&lt;='01_Setup'!$B$8),'01_Setup'!$B$6,"Outside selected year"))</f>
        <v/>
      </c>
      <c r="D57" s="15" t="str">
        <f>IF(B57="","",IF(B57&lt;=DATE('01_Setup'!$B$5,7,5),"Q51",IF(B57&lt;=DATE('01_Setup'!$B$5,10,5),"Q52",IF(B57&lt;=DATE('01_Setup'!$B$5+1,1,5),"Q53","Q54"))))</f>
        <v/>
      </c>
      <c r="E57" s="12"/>
      <c r="F57" s="12"/>
      <c r="G57" s="13"/>
      <c r="H57" s="14"/>
      <c r="I57" s="16" t="str">
        <f t="shared" si="0"/>
        <v/>
      </c>
      <c r="J57" s="13"/>
      <c r="K57" s="13"/>
      <c r="L57" s="13"/>
      <c r="M57" s="13"/>
      <c r="N57" s="16" t="str">
        <f t="shared" si="1"/>
        <v/>
      </c>
      <c r="O57" s="13"/>
      <c r="P57" s="12"/>
    </row>
    <row r="58" spans="1:16">
      <c r="A58" s="12"/>
      <c r="B58" s="9"/>
      <c r="C58" s="15" t="str">
        <f>IF(B58="","",IF(AND(B58&gt;='01_Setup'!$B$7,B58&lt;='01_Setup'!$B$8),'01_Setup'!$B$6,"Outside selected year"))</f>
        <v/>
      </c>
      <c r="D58" s="15" t="str">
        <f>IF(B58="","",IF(B58&lt;=DATE('01_Setup'!$B$5,7,5),"Q52",IF(B58&lt;=DATE('01_Setup'!$B$5,10,5),"Q53",IF(B58&lt;=DATE('01_Setup'!$B$5+1,1,5),"Q54","Q55"))))</f>
        <v/>
      </c>
      <c r="E58" s="12"/>
      <c r="F58" s="12"/>
      <c r="G58" s="13"/>
      <c r="H58" s="14"/>
      <c r="I58" s="16" t="str">
        <f t="shared" si="0"/>
        <v/>
      </c>
      <c r="J58" s="13"/>
      <c r="K58" s="13"/>
      <c r="L58" s="13"/>
      <c r="M58" s="13"/>
      <c r="N58" s="16" t="str">
        <f t="shared" si="1"/>
        <v/>
      </c>
      <c r="O58" s="13"/>
      <c r="P58" s="12"/>
    </row>
    <row r="59" spans="1:16">
      <c r="A59" s="12"/>
      <c r="B59" s="9"/>
      <c r="C59" s="15" t="str">
        <f>IF(B59="","",IF(AND(B59&gt;='01_Setup'!$B$7,B59&lt;='01_Setup'!$B$8),'01_Setup'!$B$6,"Outside selected year"))</f>
        <v/>
      </c>
      <c r="D59" s="15" t="str">
        <f>IF(B59="","",IF(B59&lt;=DATE('01_Setup'!$B$5,7,5),"Q53",IF(B59&lt;=DATE('01_Setup'!$B$5,10,5),"Q54",IF(B59&lt;=DATE('01_Setup'!$B$5+1,1,5),"Q55","Q56"))))</f>
        <v/>
      </c>
      <c r="E59" s="12"/>
      <c r="F59" s="12"/>
      <c r="G59" s="13"/>
      <c r="H59" s="14"/>
      <c r="I59" s="16" t="str">
        <f t="shared" si="0"/>
        <v/>
      </c>
      <c r="J59" s="13"/>
      <c r="K59" s="13"/>
      <c r="L59" s="13"/>
      <c r="M59" s="13"/>
      <c r="N59" s="16" t="str">
        <f t="shared" si="1"/>
        <v/>
      </c>
      <c r="O59" s="13"/>
      <c r="P59" s="12"/>
    </row>
    <row r="60" spans="1:16">
      <c r="A60" s="12"/>
      <c r="B60" s="9"/>
      <c r="C60" s="15" t="str">
        <f>IF(B60="","",IF(AND(B60&gt;='01_Setup'!$B$7,B60&lt;='01_Setup'!$B$8),'01_Setup'!$B$6,"Outside selected year"))</f>
        <v/>
      </c>
      <c r="D60" s="15" t="str">
        <f>IF(B60="","",IF(B60&lt;=DATE('01_Setup'!$B$5,7,5),"Q54",IF(B60&lt;=DATE('01_Setup'!$B$5,10,5),"Q55",IF(B60&lt;=DATE('01_Setup'!$B$5+1,1,5),"Q56","Q57"))))</f>
        <v/>
      </c>
      <c r="E60" s="12"/>
      <c r="F60" s="12"/>
      <c r="G60" s="13"/>
      <c r="H60" s="14"/>
      <c r="I60" s="16" t="str">
        <f t="shared" si="0"/>
        <v/>
      </c>
      <c r="J60" s="13"/>
      <c r="K60" s="13"/>
      <c r="L60" s="13"/>
      <c r="M60" s="13"/>
      <c r="N60" s="16" t="str">
        <f t="shared" si="1"/>
        <v/>
      </c>
      <c r="O60" s="13"/>
      <c r="P60" s="12"/>
    </row>
    <row r="61" spans="1:16">
      <c r="A61" s="12"/>
      <c r="B61" s="9"/>
      <c r="C61" s="15" t="str">
        <f>IF(B61="","",IF(AND(B61&gt;='01_Setup'!$B$7,B61&lt;='01_Setup'!$B$8),'01_Setup'!$B$6,"Outside selected year"))</f>
        <v/>
      </c>
      <c r="D61" s="15" t="str">
        <f>IF(B61="","",IF(B61&lt;=DATE('01_Setup'!$B$5,7,5),"Q55",IF(B61&lt;=DATE('01_Setup'!$B$5,10,5),"Q56",IF(B61&lt;=DATE('01_Setup'!$B$5+1,1,5),"Q57","Q58"))))</f>
        <v/>
      </c>
      <c r="E61" s="12"/>
      <c r="F61" s="12"/>
      <c r="G61" s="13"/>
      <c r="H61" s="14"/>
      <c r="I61" s="16" t="str">
        <f t="shared" si="0"/>
        <v/>
      </c>
      <c r="J61" s="13"/>
      <c r="K61" s="13"/>
      <c r="L61" s="13"/>
      <c r="M61" s="13"/>
      <c r="N61" s="16" t="str">
        <f t="shared" si="1"/>
        <v/>
      </c>
      <c r="O61" s="13"/>
      <c r="P61" s="12"/>
    </row>
    <row r="62" spans="1:16">
      <c r="A62" s="12"/>
      <c r="B62" s="9"/>
      <c r="C62" s="15" t="str">
        <f>IF(B62="","",IF(AND(B62&gt;='01_Setup'!$B$7,B62&lt;='01_Setup'!$B$8),'01_Setup'!$B$6,"Outside selected year"))</f>
        <v/>
      </c>
      <c r="D62" s="15" t="str">
        <f>IF(B62="","",IF(B62&lt;=DATE('01_Setup'!$B$5,7,5),"Q56",IF(B62&lt;=DATE('01_Setup'!$B$5,10,5),"Q57",IF(B62&lt;=DATE('01_Setup'!$B$5+1,1,5),"Q58","Q59"))))</f>
        <v/>
      </c>
      <c r="E62" s="12"/>
      <c r="F62" s="12"/>
      <c r="G62" s="13"/>
      <c r="H62" s="14"/>
      <c r="I62" s="16" t="str">
        <f t="shared" si="0"/>
        <v/>
      </c>
      <c r="J62" s="13"/>
      <c r="K62" s="13"/>
      <c r="L62" s="13"/>
      <c r="M62" s="13"/>
      <c r="N62" s="16" t="str">
        <f t="shared" si="1"/>
        <v/>
      </c>
      <c r="O62" s="13"/>
      <c r="P62" s="12"/>
    </row>
    <row r="63" spans="1:16">
      <c r="A63" s="12"/>
      <c r="B63" s="9"/>
      <c r="C63" s="15" t="str">
        <f>IF(B63="","",IF(AND(B63&gt;='01_Setup'!$B$7,B63&lt;='01_Setup'!$B$8),'01_Setup'!$B$6,"Outside selected year"))</f>
        <v/>
      </c>
      <c r="D63" s="15" t="str">
        <f>IF(B63="","",IF(B63&lt;=DATE('01_Setup'!$B$5,7,5),"Q57",IF(B63&lt;=DATE('01_Setup'!$B$5,10,5),"Q58",IF(B63&lt;=DATE('01_Setup'!$B$5+1,1,5),"Q59","Q60"))))</f>
        <v/>
      </c>
      <c r="E63" s="12"/>
      <c r="F63" s="12"/>
      <c r="G63" s="13"/>
      <c r="H63" s="14"/>
      <c r="I63" s="16" t="str">
        <f t="shared" si="0"/>
        <v/>
      </c>
      <c r="J63" s="13"/>
      <c r="K63" s="13"/>
      <c r="L63" s="13"/>
      <c r="M63" s="13"/>
      <c r="N63" s="16" t="str">
        <f t="shared" si="1"/>
        <v/>
      </c>
      <c r="O63" s="13"/>
      <c r="P63" s="12"/>
    </row>
    <row r="64" spans="1:16">
      <c r="A64" s="12"/>
      <c r="B64" s="9"/>
      <c r="C64" s="15" t="str">
        <f>IF(B64="","",IF(AND(B64&gt;='01_Setup'!$B$7,B64&lt;='01_Setup'!$B$8),'01_Setup'!$B$6,"Outside selected year"))</f>
        <v/>
      </c>
      <c r="D64" s="15" t="str">
        <f>IF(B64="","",IF(B64&lt;=DATE('01_Setup'!$B$5,7,5),"Q58",IF(B64&lt;=DATE('01_Setup'!$B$5,10,5),"Q59",IF(B64&lt;=DATE('01_Setup'!$B$5+1,1,5),"Q60","Q61"))))</f>
        <v/>
      </c>
      <c r="E64" s="12"/>
      <c r="F64" s="12"/>
      <c r="G64" s="13"/>
      <c r="H64" s="14"/>
      <c r="I64" s="16" t="str">
        <f t="shared" si="0"/>
        <v/>
      </c>
      <c r="J64" s="13"/>
      <c r="K64" s="13"/>
      <c r="L64" s="13"/>
      <c r="M64" s="13"/>
      <c r="N64" s="16" t="str">
        <f t="shared" si="1"/>
        <v/>
      </c>
      <c r="O64" s="13"/>
      <c r="P64" s="12"/>
    </row>
    <row r="65" spans="1:16">
      <c r="A65" s="12"/>
      <c r="B65" s="9"/>
      <c r="C65" s="15" t="str">
        <f>IF(B65="","",IF(AND(B65&gt;='01_Setup'!$B$7,B65&lt;='01_Setup'!$B$8),'01_Setup'!$B$6,"Outside selected year"))</f>
        <v/>
      </c>
      <c r="D65" s="15" t="str">
        <f>IF(B65="","",IF(B65&lt;=DATE('01_Setup'!$B$5,7,5),"Q59",IF(B65&lt;=DATE('01_Setup'!$B$5,10,5),"Q60",IF(B65&lt;=DATE('01_Setup'!$B$5+1,1,5),"Q61","Q62"))))</f>
        <v/>
      </c>
      <c r="E65" s="12"/>
      <c r="F65" s="12"/>
      <c r="G65" s="13"/>
      <c r="H65" s="14"/>
      <c r="I65" s="16" t="str">
        <f t="shared" si="0"/>
        <v/>
      </c>
      <c r="J65" s="13"/>
      <c r="K65" s="13"/>
      <c r="L65" s="13"/>
      <c r="M65" s="13"/>
      <c r="N65" s="16" t="str">
        <f t="shared" si="1"/>
        <v/>
      </c>
      <c r="O65" s="13"/>
      <c r="P65" s="12"/>
    </row>
    <row r="66" spans="1:16">
      <c r="A66" s="12"/>
      <c r="B66" s="9"/>
      <c r="C66" s="15" t="str">
        <f>IF(B66="","",IF(AND(B66&gt;='01_Setup'!$B$7,B66&lt;='01_Setup'!$B$8),'01_Setup'!$B$6,"Outside selected year"))</f>
        <v/>
      </c>
      <c r="D66" s="15" t="str">
        <f>IF(B66="","",IF(B66&lt;=DATE('01_Setup'!$B$5,7,5),"Q60",IF(B66&lt;=DATE('01_Setup'!$B$5,10,5),"Q61",IF(B66&lt;=DATE('01_Setup'!$B$5+1,1,5),"Q62","Q63"))))</f>
        <v/>
      </c>
      <c r="E66" s="12"/>
      <c r="F66" s="12"/>
      <c r="G66" s="13"/>
      <c r="H66" s="14"/>
      <c r="I66" s="16" t="str">
        <f t="shared" si="0"/>
        <v/>
      </c>
      <c r="J66" s="13"/>
      <c r="K66" s="13"/>
      <c r="L66" s="13"/>
      <c r="M66" s="13"/>
      <c r="N66" s="16" t="str">
        <f t="shared" si="1"/>
        <v/>
      </c>
      <c r="O66" s="13"/>
      <c r="P66" s="12"/>
    </row>
    <row r="67" spans="1:16">
      <c r="A67" s="12"/>
      <c r="B67" s="9"/>
      <c r="C67" s="15" t="str">
        <f>IF(B67="","",IF(AND(B67&gt;='01_Setup'!$B$7,B67&lt;='01_Setup'!$B$8),'01_Setup'!$B$6,"Outside selected year"))</f>
        <v/>
      </c>
      <c r="D67" s="15" t="str">
        <f>IF(B67="","",IF(B67&lt;=DATE('01_Setup'!$B$5,7,5),"Q61",IF(B67&lt;=DATE('01_Setup'!$B$5,10,5),"Q62",IF(B67&lt;=DATE('01_Setup'!$B$5+1,1,5),"Q63","Q64"))))</f>
        <v/>
      </c>
      <c r="E67" s="12"/>
      <c r="F67" s="12"/>
      <c r="G67" s="13"/>
      <c r="H67" s="14"/>
      <c r="I67" s="16" t="str">
        <f t="shared" si="0"/>
        <v/>
      </c>
      <c r="J67" s="13"/>
      <c r="K67" s="13"/>
      <c r="L67" s="13"/>
      <c r="M67" s="13"/>
      <c r="N67" s="16" t="str">
        <f t="shared" si="1"/>
        <v/>
      </c>
      <c r="O67" s="13"/>
      <c r="P67" s="12"/>
    </row>
    <row r="68" spans="1:16">
      <c r="A68" s="12"/>
      <c r="B68" s="9"/>
      <c r="C68" s="15" t="str">
        <f>IF(B68="","",IF(AND(B68&gt;='01_Setup'!$B$7,B68&lt;='01_Setup'!$B$8),'01_Setup'!$B$6,"Outside selected year"))</f>
        <v/>
      </c>
      <c r="D68" s="15" t="str">
        <f>IF(B68="","",IF(B68&lt;=DATE('01_Setup'!$B$5,7,5),"Q62",IF(B68&lt;=DATE('01_Setup'!$B$5,10,5),"Q63",IF(B68&lt;=DATE('01_Setup'!$B$5+1,1,5),"Q64","Q65"))))</f>
        <v/>
      </c>
      <c r="E68" s="12"/>
      <c r="F68" s="12"/>
      <c r="G68" s="13"/>
      <c r="H68" s="14"/>
      <c r="I68" s="16" t="str">
        <f t="shared" si="0"/>
        <v/>
      </c>
      <c r="J68" s="13"/>
      <c r="K68" s="13"/>
      <c r="L68" s="13"/>
      <c r="M68" s="13"/>
      <c r="N68" s="16" t="str">
        <f t="shared" si="1"/>
        <v/>
      </c>
      <c r="O68" s="13"/>
      <c r="P68" s="12"/>
    </row>
    <row r="69" spans="1:16">
      <c r="A69" s="12"/>
      <c r="B69" s="9"/>
      <c r="C69" s="15" t="str">
        <f>IF(B69="","",IF(AND(B69&gt;='01_Setup'!$B$7,B69&lt;='01_Setup'!$B$8),'01_Setup'!$B$6,"Outside selected year"))</f>
        <v/>
      </c>
      <c r="D69" s="15" t="str">
        <f>IF(B69="","",IF(B69&lt;=DATE('01_Setup'!$B$5,7,5),"Q63",IF(B69&lt;=DATE('01_Setup'!$B$5,10,5),"Q64",IF(B69&lt;=DATE('01_Setup'!$B$5+1,1,5),"Q65","Q66"))))</f>
        <v/>
      </c>
      <c r="E69" s="12"/>
      <c r="F69" s="12"/>
      <c r="G69" s="13"/>
      <c r="H69" s="14"/>
      <c r="I69" s="16" t="str">
        <f t="shared" si="0"/>
        <v/>
      </c>
      <c r="J69" s="13"/>
      <c r="K69" s="13"/>
      <c r="L69" s="13"/>
      <c r="M69" s="13"/>
      <c r="N69" s="16" t="str">
        <f t="shared" si="1"/>
        <v/>
      </c>
      <c r="O69" s="13"/>
      <c r="P69" s="12"/>
    </row>
    <row r="70" spans="1:16">
      <c r="A70" s="12"/>
      <c r="B70" s="9"/>
      <c r="C70" s="15" t="str">
        <f>IF(B70="","",IF(AND(B70&gt;='01_Setup'!$B$7,B70&lt;='01_Setup'!$B$8),'01_Setup'!$B$6,"Outside selected year"))</f>
        <v/>
      </c>
      <c r="D70" s="15" t="str">
        <f>IF(B70="","",IF(B70&lt;=DATE('01_Setup'!$B$5,7,5),"Q64",IF(B70&lt;=DATE('01_Setup'!$B$5,10,5),"Q65",IF(B70&lt;=DATE('01_Setup'!$B$5+1,1,5),"Q66","Q67"))))</f>
        <v/>
      </c>
      <c r="E70" s="12"/>
      <c r="F70" s="12"/>
      <c r="G70" s="13"/>
      <c r="H70" s="14"/>
      <c r="I70" s="16" t="str">
        <f t="shared" si="0"/>
        <v/>
      </c>
      <c r="J70" s="13"/>
      <c r="K70" s="13"/>
      <c r="L70" s="13"/>
      <c r="M70" s="13"/>
      <c r="N70" s="16" t="str">
        <f t="shared" si="1"/>
        <v/>
      </c>
      <c r="O70" s="13"/>
      <c r="P70" s="12"/>
    </row>
    <row r="71" spans="1:16">
      <c r="A71" s="12"/>
      <c r="B71" s="9"/>
      <c r="C71" s="15" t="str">
        <f>IF(B71="","",IF(AND(B71&gt;='01_Setup'!$B$7,B71&lt;='01_Setup'!$B$8),'01_Setup'!$B$6,"Outside selected year"))</f>
        <v/>
      </c>
      <c r="D71" s="15" t="str">
        <f>IF(B71="","",IF(B71&lt;=DATE('01_Setup'!$B$5,7,5),"Q65",IF(B71&lt;=DATE('01_Setup'!$B$5,10,5),"Q66",IF(B71&lt;=DATE('01_Setup'!$B$5+1,1,5),"Q67","Q68"))))</f>
        <v/>
      </c>
      <c r="E71" s="12"/>
      <c r="F71" s="12"/>
      <c r="G71" s="13"/>
      <c r="H71" s="14"/>
      <c r="I71" s="16" t="str">
        <f t="shared" ref="I71:I134" si="2">IF(G71="","",G71*H71)</f>
        <v/>
      </c>
      <c r="J71" s="13"/>
      <c r="K71" s="13"/>
      <c r="L71" s="13"/>
      <c r="M71" s="13"/>
      <c r="N71" s="16" t="str">
        <f t="shared" ref="N71:N134" si="3">IF(A71="","",SUMIFS($M$7:$M$306,$A$7:$A$306,A71)-I71)</f>
        <v/>
      </c>
      <c r="O71" s="13"/>
      <c r="P71" s="12"/>
    </row>
    <row r="72" spans="1:16">
      <c r="A72" s="12"/>
      <c r="B72" s="9"/>
      <c r="C72" s="15" t="str">
        <f>IF(B72="","",IF(AND(B72&gt;='01_Setup'!$B$7,B72&lt;='01_Setup'!$B$8),'01_Setup'!$B$6,"Outside selected year"))</f>
        <v/>
      </c>
      <c r="D72" s="15" t="str">
        <f>IF(B72="","",IF(B72&lt;=DATE('01_Setup'!$B$5,7,5),"Q66",IF(B72&lt;=DATE('01_Setup'!$B$5,10,5),"Q67",IF(B72&lt;=DATE('01_Setup'!$B$5+1,1,5),"Q68","Q69"))))</f>
        <v/>
      </c>
      <c r="E72" s="12"/>
      <c r="F72" s="12"/>
      <c r="G72" s="13"/>
      <c r="H72" s="14"/>
      <c r="I72" s="16" t="str">
        <f t="shared" si="2"/>
        <v/>
      </c>
      <c r="J72" s="13"/>
      <c r="K72" s="13"/>
      <c r="L72" s="13"/>
      <c r="M72" s="13"/>
      <c r="N72" s="16" t="str">
        <f t="shared" si="3"/>
        <v/>
      </c>
      <c r="O72" s="13"/>
      <c r="P72" s="12"/>
    </row>
    <row r="73" spans="1:16">
      <c r="A73" s="12"/>
      <c r="B73" s="9"/>
      <c r="C73" s="15" t="str">
        <f>IF(B73="","",IF(AND(B73&gt;='01_Setup'!$B$7,B73&lt;='01_Setup'!$B$8),'01_Setup'!$B$6,"Outside selected year"))</f>
        <v/>
      </c>
      <c r="D73" s="15" t="str">
        <f>IF(B73="","",IF(B73&lt;=DATE('01_Setup'!$B$5,7,5),"Q67",IF(B73&lt;=DATE('01_Setup'!$B$5,10,5),"Q68",IF(B73&lt;=DATE('01_Setup'!$B$5+1,1,5),"Q69","Q70"))))</f>
        <v/>
      </c>
      <c r="E73" s="12"/>
      <c r="F73" s="12"/>
      <c r="G73" s="13"/>
      <c r="H73" s="14"/>
      <c r="I73" s="16" t="str">
        <f t="shared" si="2"/>
        <v/>
      </c>
      <c r="J73" s="13"/>
      <c r="K73" s="13"/>
      <c r="L73" s="13"/>
      <c r="M73" s="13"/>
      <c r="N73" s="16" t="str">
        <f t="shared" si="3"/>
        <v/>
      </c>
      <c r="O73" s="13"/>
      <c r="P73" s="12"/>
    </row>
    <row r="74" spans="1:16">
      <c r="A74" s="12"/>
      <c r="B74" s="9"/>
      <c r="C74" s="15" t="str">
        <f>IF(B74="","",IF(AND(B74&gt;='01_Setup'!$B$7,B74&lt;='01_Setup'!$B$8),'01_Setup'!$B$6,"Outside selected year"))</f>
        <v/>
      </c>
      <c r="D74" s="15" t="str">
        <f>IF(B74="","",IF(B74&lt;=DATE('01_Setup'!$B$5,7,5),"Q68",IF(B74&lt;=DATE('01_Setup'!$B$5,10,5),"Q69",IF(B74&lt;=DATE('01_Setup'!$B$5+1,1,5),"Q70","Q71"))))</f>
        <v/>
      </c>
      <c r="E74" s="12"/>
      <c r="F74" s="12"/>
      <c r="G74" s="13"/>
      <c r="H74" s="14"/>
      <c r="I74" s="16" t="str">
        <f t="shared" si="2"/>
        <v/>
      </c>
      <c r="J74" s="13"/>
      <c r="K74" s="13"/>
      <c r="L74" s="13"/>
      <c r="M74" s="13"/>
      <c r="N74" s="16" t="str">
        <f t="shared" si="3"/>
        <v/>
      </c>
      <c r="O74" s="13"/>
      <c r="P74" s="12"/>
    </row>
    <row r="75" spans="1:16">
      <c r="A75" s="12"/>
      <c r="B75" s="9"/>
      <c r="C75" s="15" t="str">
        <f>IF(B75="","",IF(AND(B75&gt;='01_Setup'!$B$7,B75&lt;='01_Setup'!$B$8),'01_Setup'!$B$6,"Outside selected year"))</f>
        <v/>
      </c>
      <c r="D75" s="15" t="str">
        <f>IF(B75="","",IF(B75&lt;=DATE('01_Setup'!$B$5,7,5),"Q69",IF(B75&lt;=DATE('01_Setup'!$B$5,10,5),"Q70",IF(B75&lt;=DATE('01_Setup'!$B$5+1,1,5),"Q71","Q72"))))</f>
        <v/>
      </c>
      <c r="E75" s="12"/>
      <c r="F75" s="12"/>
      <c r="G75" s="13"/>
      <c r="H75" s="14"/>
      <c r="I75" s="16" t="str">
        <f t="shared" si="2"/>
        <v/>
      </c>
      <c r="J75" s="13"/>
      <c r="K75" s="13"/>
      <c r="L75" s="13"/>
      <c r="M75" s="13"/>
      <c r="N75" s="16" t="str">
        <f t="shared" si="3"/>
        <v/>
      </c>
      <c r="O75" s="13"/>
      <c r="P75" s="12"/>
    </row>
    <row r="76" spans="1:16">
      <c r="A76" s="12"/>
      <c r="B76" s="9"/>
      <c r="C76" s="15" t="str">
        <f>IF(B76="","",IF(AND(B76&gt;='01_Setup'!$B$7,B76&lt;='01_Setup'!$B$8),'01_Setup'!$B$6,"Outside selected year"))</f>
        <v/>
      </c>
      <c r="D76" s="15" t="str">
        <f>IF(B76="","",IF(B76&lt;=DATE('01_Setup'!$B$5,7,5),"Q70",IF(B76&lt;=DATE('01_Setup'!$B$5,10,5),"Q71",IF(B76&lt;=DATE('01_Setup'!$B$5+1,1,5),"Q72","Q73"))))</f>
        <v/>
      </c>
      <c r="E76" s="12"/>
      <c r="F76" s="12"/>
      <c r="G76" s="13"/>
      <c r="H76" s="14"/>
      <c r="I76" s="16" t="str">
        <f t="shared" si="2"/>
        <v/>
      </c>
      <c r="J76" s="13"/>
      <c r="K76" s="13"/>
      <c r="L76" s="13"/>
      <c r="M76" s="13"/>
      <c r="N76" s="16" t="str">
        <f t="shared" si="3"/>
        <v/>
      </c>
      <c r="O76" s="13"/>
      <c r="P76" s="12"/>
    </row>
    <row r="77" spans="1:16">
      <c r="A77" s="12"/>
      <c r="B77" s="9"/>
      <c r="C77" s="15" t="str">
        <f>IF(B77="","",IF(AND(B77&gt;='01_Setup'!$B$7,B77&lt;='01_Setup'!$B$8),'01_Setup'!$B$6,"Outside selected year"))</f>
        <v/>
      </c>
      <c r="D77" s="15" t="str">
        <f>IF(B77="","",IF(B77&lt;=DATE('01_Setup'!$B$5,7,5),"Q71",IF(B77&lt;=DATE('01_Setup'!$B$5,10,5),"Q72",IF(B77&lt;=DATE('01_Setup'!$B$5+1,1,5),"Q73","Q74"))))</f>
        <v/>
      </c>
      <c r="E77" s="12"/>
      <c r="F77" s="12"/>
      <c r="G77" s="13"/>
      <c r="H77" s="14"/>
      <c r="I77" s="16" t="str">
        <f t="shared" si="2"/>
        <v/>
      </c>
      <c r="J77" s="13"/>
      <c r="K77" s="13"/>
      <c r="L77" s="13"/>
      <c r="M77" s="13"/>
      <c r="N77" s="16" t="str">
        <f t="shared" si="3"/>
        <v/>
      </c>
      <c r="O77" s="13"/>
      <c r="P77" s="12"/>
    </row>
    <row r="78" spans="1:16">
      <c r="A78" s="12"/>
      <c r="B78" s="9"/>
      <c r="C78" s="15" t="str">
        <f>IF(B78="","",IF(AND(B78&gt;='01_Setup'!$B$7,B78&lt;='01_Setup'!$B$8),'01_Setup'!$B$6,"Outside selected year"))</f>
        <v/>
      </c>
      <c r="D78" s="15" t="str">
        <f>IF(B78="","",IF(B78&lt;=DATE('01_Setup'!$B$5,7,5),"Q72",IF(B78&lt;=DATE('01_Setup'!$B$5,10,5),"Q73",IF(B78&lt;=DATE('01_Setup'!$B$5+1,1,5),"Q74","Q75"))))</f>
        <v/>
      </c>
      <c r="E78" s="12"/>
      <c r="F78" s="12"/>
      <c r="G78" s="13"/>
      <c r="H78" s="14"/>
      <c r="I78" s="16" t="str">
        <f t="shared" si="2"/>
        <v/>
      </c>
      <c r="J78" s="13"/>
      <c r="K78" s="13"/>
      <c r="L78" s="13"/>
      <c r="M78" s="13"/>
      <c r="N78" s="16" t="str">
        <f t="shared" si="3"/>
        <v/>
      </c>
      <c r="O78" s="13"/>
      <c r="P78" s="12"/>
    </row>
    <row r="79" spans="1:16">
      <c r="A79" s="12"/>
      <c r="B79" s="9"/>
      <c r="C79" s="15" t="str">
        <f>IF(B79="","",IF(AND(B79&gt;='01_Setup'!$B$7,B79&lt;='01_Setup'!$B$8),'01_Setup'!$B$6,"Outside selected year"))</f>
        <v/>
      </c>
      <c r="D79" s="15" t="str">
        <f>IF(B79="","",IF(B79&lt;=DATE('01_Setup'!$B$5,7,5),"Q73",IF(B79&lt;=DATE('01_Setup'!$B$5,10,5),"Q74",IF(B79&lt;=DATE('01_Setup'!$B$5+1,1,5),"Q75","Q76"))))</f>
        <v/>
      </c>
      <c r="E79" s="12"/>
      <c r="F79" s="12"/>
      <c r="G79" s="13"/>
      <c r="H79" s="14"/>
      <c r="I79" s="16" t="str">
        <f t="shared" si="2"/>
        <v/>
      </c>
      <c r="J79" s="13"/>
      <c r="K79" s="13"/>
      <c r="L79" s="13"/>
      <c r="M79" s="13"/>
      <c r="N79" s="16" t="str">
        <f t="shared" si="3"/>
        <v/>
      </c>
      <c r="O79" s="13"/>
      <c r="P79" s="12"/>
    </row>
    <row r="80" spans="1:16">
      <c r="A80" s="12"/>
      <c r="B80" s="9"/>
      <c r="C80" s="15" t="str">
        <f>IF(B80="","",IF(AND(B80&gt;='01_Setup'!$B$7,B80&lt;='01_Setup'!$B$8),'01_Setup'!$B$6,"Outside selected year"))</f>
        <v/>
      </c>
      <c r="D80" s="15" t="str">
        <f>IF(B80="","",IF(B80&lt;=DATE('01_Setup'!$B$5,7,5),"Q74",IF(B80&lt;=DATE('01_Setup'!$B$5,10,5),"Q75",IF(B80&lt;=DATE('01_Setup'!$B$5+1,1,5),"Q76","Q77"))))</f>
        <v/>
      </c>
      <c r="E80" s="12"/>
      <c r="F80" s="12"/>
      <c r="G80" s="13"/>
      <c r="H80" s="14"/>
      <c r="I80" s="16" t="str">
        <f t="shared" si="2"/>
        <v/>
      </c>
      <c r="J80" s="13"/>
      <c r="K80" s="13"/>
      <c r="L80" s="13"/>
      <c r="M80" s="13"/>
      <c r="N80" s="16" t="str">
        <f t="shared" si="3"/>
        <v/>
      </c>
      <c r="O80" s="13"/>
      <c r="P80" s="12"/>
    </row>
    <row r="81" spans="1:16">
      <c r="A81" s="12"/>
      <c r="B81" s="9"/>
      <c r="C81" s="15" t="str">
        <f>IF(B81="","",IF(AND(B81&gt;='01_Setup'!$B$7,B81&lt;='01_Setup'!$B$8),'01_Setup'!$B$6,"Outside selected year"))</f>
        <v/>
      </c>
      <c r="D81" s="15" t="str">
        <f>IF(B81="","",IF(B81&lt;=DATE('01_Setup'!$B$5,7,5),"Q75",IF(B81&lt;=DATE('01_Setup'!$B$5,10,5),"Q76",IF(B81&lt;=DATE('01_Setup'!$B$5+1,1,5),"Q77","Q78"))))</f>
        <v/>
      </c>
      <c r="E81" s="12"/>
      <c r="F81" s="12"/>
      <c r="G81" s="13"/>
      <c r="H81" s="14"/>
      <c r="I81" s="16" t="str">
        <f t="shared" si="2"/>
        <v/>
      </c>
      <c r="J81" s="13"/>
      <c r="K81" s="13"/>
      <c r="L81" s="13"/>
      <c r="M81" s="13"/>
      <c r="N81" s="16" t="str">
        <f t="shared" si="3"/>
        <v/>
      </c>
      <c r="O81" s="13"/>
      <c r="P81" s="12"/>
    </row>
    <row r="82" spans="1:16">
      <c r="A82" s="12"/>
      <c r="B82" s="9"/>
      <c r="C82" s="15" t="str">
        <f>IF(B82="","",IF(AND(B82&gt;='01_Setup'!$B$7,B82&lt;='01_Setup'!$B$8),'01_Setup'!$B$6,"Outside selected year"))</f>
        <v/>
      </c>
      <c r="D82" s="15" t="str">
        <f>IF(B82="","",IF(B82&lt;=DATE('01_Setup'!$B$5,7,5),"Q76",IF(B82&lt;=DATE('01_Setup'!$B$5,10,5),"Q77",IF(B82&lt;=DATE('01_Setup'!$B$5+1,1,5),"Q78","Q79"))))</f>
        <v/>
      </c>
      <c r="E82" s="12"/>
      <c r="F82" s="12"/>
      <c r="G82" s="13"/>
      <c r="H82" s="14"/>
      <c r="I82" s="16" t="str">
        <f t="shared" si="2"/>
        <v/>
      </c>
      <c r="J82" s="13"/>
      <c r="K82" s="13"/>
      <c r="L82" s="13"/>
      <c r="M82" s="13"/>
      <c r="N82" s="16" t="str">
        <f t="shared" si="3"/>
        <v/>
      </c>
      <c r="O82" s="13"/>
      <c r="P82" s="12"/>
    </row>
    <row r="83" spans="1:16">
      <c r="A83" s="12"/>
      <c r="B83" s="9"/>
      <c r="C83" s="15" t="str">
        <f>IF(B83="","",IF(AND(B83&gt;='01_Setup'!$B$7,B83&lt;='01_Setup'!$B$8),'01_Setup'!$B$6,"Outside selected year"))</f>
        <v/>
      </c>
      <c r="D83" s="15" t="str">
        <f>IF(B83="","",IF(B83&lt;=DATE('01_Setup'!$B$5,7,5),"Q77",IF(B83&lt;=DATE('01_Setup'!$B$5,10,5),"Q78",IF(B83&lt;=DATE('01_Setup'!$B$5+1,1,5),"Q79","Q80"))))</f>
        <v/>
      </c>
      <c r="E83" s="12"/>
      <c r="F83" s="12"/>
      <c r="G83" s="13"/>
      <c r="H83" s="14"/>
      <c r="I83" s="16" t="str">
        <f t="shared" si="2"/>
        <v/>
      </c>
      <c r="J83" s="13"/>
      <c r="K83" s="13"/>
      <c r="L83" s="13"/>
      <c r="M83" s="13"/>
      <c r="N83" s="16" t="str">
        <f t="shared" si="3"/>
        <v/>
      </c>
      <c r="O83" s="13"/>
      <c r="P83" s="12"/>
    </row>
    <row r="84" spans="1:16">
      <c r="A84" s="12"/>
      <c r="B84" s="9"/>
      <c r="C84" s="15" t="str">
        <f>IF(B84="","",IF(AND(B84&gt;='01_Setup'!$B$7,B84&lt;='01_Setup'!$B$8),'01_Setup'!$B$6,"Outside selected year"))</f>
        <v/>
      </c>
      <c r="D84" s="15" t="str">
        <f>IF(B84="","",IF(B84&lt;=DATE('01_Setup'!$B$5,7,5),"Q78",IF(B84&lt;=DATE('01_Setup'!$B$5,10,5),"Q79",IF(B84&lt;=DATE('01_Setup'!$B$5+1,1,5),"Q80","Q81"))))</f>
        <v/>
      </c>
      <c r="E84" s="12"/>
      <c r="F84" s="12"/>
      <c r="G84" s="13"/>
      <c r="H84" s="14"/>
      <c r="I84" s="16" t="str">
        <f t="shared" si="2"/>
        <v/>
      </c>
      <c r="J84" s="13"/>
      <c r="K84" s="13"/>
      <c r="L84" s="13"/>
      <c r="M84" s="13"/>
      <c r="N84" s="16" t="str">
        <f t="shared" si="3"/>
        <v/>
      </c>
      <c r="O84" s="13"/>
      <c r="P84" s="12"/>
    </row>
    <row r="85" spans="1:16">
      <c r="A85" s="12"/>
      <c r="B85" s="9"/>
      <c r="C85" s="15" t="str">
        <f>IF(B85="","",IF(AND(B85&gt;='01_Setup'!$B$7,B85&lt;='01_Setup'!$B$8),'01_Setup'!$B$6,"Outside selected year"))</f>
        <v/>
      </c>
      <c r="D85" s="15" t="str">
        <f>IF(B85="","",IF(B85&lt;=DATE('01_Setup'!$B$5,7,5),"Q79",IF(B85&lt;=DATE('01_Setup'!$B$5,10,5),"Q80",IF(B85&lt;=DATE('01_Setup'!$B$5+1,1,5),"Q81","Q82"))))</f>
        <v/>
      </c>
      <c r="E85" s="12"/>
      <c r="F85" s="12"/>
      <c r="G85" s="13"/>
      <c r="H85" s="14"/>
      <c r="I85" s="16" t="str">
        <f t="shared" si="2"/>
        <v/>
      </c>
      <c r="J85" s="13"/>
      <c r="K85" s="13"/>
      <c r="L85" s="13"/>
      <c r="M85" s="13"/>
      <c r="N85" s="16" t="str">
        <f t="shared" si="3"/>
        <v/>
      </c>
      <c r="O85" s="13"/>
      <c r="P85" s="12"/>
    </row>
    <row r="86" spans="1:16">
      <c r="A86" s="12"/>
      <c r="B86" s="9"/>
      <c r="C86" s="15" t="str">
        <f>IF(B86="","",IF(AND(B86&gt;='01_Setup'!$B$7,B86&lt;='01_Setup'!$B$8),'01_Setup'!$B$6,"Outside selected year"))</f>
        <v/>
      </c>
      <c r="D86" s="15" t="str">
        <f>IF(B86="","",IF(B86&lt;=DATE('01_Setup'!$B$5,7,5),"Q80",IF(B86&lt;=DATE('01_Setup'!$B$5,10,5),"Q81",IF(B86&lt;=DATE('01_Setup'!$B$5+1,1,5),"Q82","Q83"))))</f>
        <v/>
      </c>
      <c r="E86" s="12"/>
      <c r="F86" s="12"/>
      <c r="G86" s="13"/>
      <c r="H86" s="14"/>
      <c r="I86" s="16" t="str">
        <f t="shared" si="2"/>
        <v/>
      </c>
      <c r="J86" s="13"/>
      <c r="K86" s="13"/>
      <c r="L86" s="13"/>
      <c r="M86" s="13"/>
      <c r="N86" s="16" t="str">
        <f t="shared" si="3"/>
        <v/>
      </c>
      <c r="O86" s="13"/>
      <c r="P86" s="12"/>
    </row>
    <row r="87" spans="1:16">
      <c r="A87" s="12"/>
      <c r="B87" s="9"/>
      <c r="C87" s="15" t="str">
        <f>IF(B87="","",IF(AND(B87&gt;='01_Setup'!$B$7,B87&lt;='01_Setup'!$B$8),'01_Setup'!$B$6,"Outside selected year"))</f>
        <v/>
      </c>
      <c r="D87" s="15" t="str">
        <f>IF(B87="","",IF(B87&lt;=DATE('01_Setup'!$B$5,7,5),"Q81",IF(B87&lt;=DATE('01_Setup'!$B$5,10,5),"Q82",IF(B87&lt;=DATE('01_Setup'!$B$5+1,1,5),"Q83","Q84"))))</f>
        <v/>
      </c>
      <c r="E87" s="12"/>
      <c r="F87" s="12"/>
      <c r="G87" s="13"/>
      <c r="H87" s="14"/>
      <c r="I87" s="16" t="str">
        <f t="shared" si="2"/>
        <v/>
      </c>
      <c r="J87" s="13"/>
      <c r="K87" s="13"/>
      <c r="L87" s="13"/>
      <c r="M87" s="13"/>
      <c r="N87" s="16" t="str">
        <f t="shared" si="3"/>
        <v/>
      </c>
      <c r="O87" s="13"/>
      <c r="P87" s="12"/>
    </row>
    <row r="88" spans="1:16">
      <c r="A88" s="12"/>
      <c r="B88" s="9"/>
      <c r="C88" s="15" t="str">
        <f>IF(B88="","",IF(AND(B88&gt;='01_Setup'!$B$7,B88&lt;='01_Setup'!$B$8),'01_Setup'!$B$6,"Outside selected year"))</f>
        <v/>
      </c>
      <c r="D88" s="15" t="str">
        <f>IF(B88="","",IF(B88&lt;=DATE('01_Setup'!$B$5,7,5),"Q82",IF(B88&lt;=DATE('01_Setup'!$B$5,10,5),"Q83",IF(B88&lt;=DATE('01_Setup'!$B$5+1,1,5),"Q84","Q85"))))</f>
        <v/>
      </c>
      <c r="E88" s="12"/>
      <c r="F88" s="12"/>
      <c r="G88" s="13"/>
      <c r="H88" s="14"/>
      <c r="I88" s="16" t="str">
        <f t="shared" si="2"/>
        <v/>
      </c>
      <c r="J88" s="13"/>
      <c r="K88" s="13"/>
      <c r="L88" s="13"/>
      <c r="M88" s="13"/>
      <c r="N88" s="16" t="str">
        <f t="shared" si="3"/>
        <v/>
      </c>
      <c r="O88" s="13"/>
      <c r="P88" s="12"/>
    </row>
    <row r="89" spans="1:16">
      <c r="A89" s="12"/>
      <c r="B89" s="9"/>
      <c r="C89" s="15" t="str">
        <f>IF(B89="","",IF(AND(B89&gt;='01_Setup'!$B$7,B89&lt;='01_Setup'!$B$8),'01_Setup'!$B$6,"Outside selected year"))</f>
        <v/>
      </c>
      <c r="D89" s="15" t="str">
        <f>IF(B89="","",IF(B89&lt;=DATE('01_Setup'!$B$5,7,5),"Q83",IF(B89&lt;=DATE('01_Setup'!$B$5,10,5),"Q84",IF(B89&lt;=DATE('01_Setup'!$B$5+1,1,5),"Q85","Q86"))))</f>
        <v/>
      </c>
      <c r="E89" s="12"/>
      <c r="F89" s="12"/>
      <c r="G89" s="13"/>
      <c r="H89" s="14"/>
      <c r="I89" s="16" t="str">
        <f t="shared" si="2"/>
        <v/>
      </c>
      <c r="J89" s="13"/>
      <c r="K89" s="13"/>
      <c r="L89" s="13"/>
      <c r="M89" s="13"/>
      <c r="N89" s="16" t="str">
        <f t="shared" si="3"/>
        <v/>
      </c>
      <c r="O89" s="13"/>
      <c r="P89" s="12"/>
    </row>
    <row r="90" spans="1:16">
      <c r="A90" s="12"/>
      <c r="B90" s="9"/>
      <c r="C90" s="15" t="str">
        <f>IF(B90="","",IF(AND(B90&gt;='01_Setup'!$B$7,B90&lt;='01_Setup'!$B$8),'01_Setup'!$B$6,"Outside selected year"))</f>
        <v/>
      </c>
      <c r="D90" s="15" t="str">
        <f>IF(B90="","",IF(B90&lt;=DATE('01_Setup'!$B$5,7,5),"Q84",IF(B90&lt;=DATE('01_Setup'!$B$5,10,5),"Q85",IF(B90&lt;=DATE('01_Setup'!$B$5+1,1,5),"Q86","Q87"))))</f>
        <v/>
      </c>
      <c r="E90" s="12"/>
      <c r="F90" s="12"/>
      <c r="G90" s="13"/>
      <c r="H90" s="14"/>
      <c r="I90" s="16" t="str">
        <f t="shared" si="2"/>
        <v/>
      </c>
      <c r="J90" s="13"/>
      <c r="K90" s="13"/>
      <c r="L90" s="13"/>
      <c r="M90" s="13"/>
      <c r="N90" s="16" t="str">
        <f t="shared" si="3"/>
        <v/>
      </c>
      <c r="O90" s="13"/>
      <c r="P90" s="12"/>
    </row>
    <row r="91" spans="1:16">
      <c r="A91" s="12"/>
      <c r="B91" s="9"/>
      <c r="C91" s="15" t="str">
        <f>IF(B91="","",IF(AND(B91&gt;='01_Setup'!$B$7,B91&lt;='01_Setup'!$B$8),'01_Setup'!$B$6,"Outside selected year"))</f>
        <v/>
      </c>
      <c r="D91" s="15" t="str">
        <f>IF(B91="","",IF(B91&lt;=DATE('01_Setup'!$B$5,7,5),"Q85",IF(B91&lt;=DATE('01_Setup'!$B$5,10,5),"Q86",IF(B91&lt;=DATE('01_Setup'!$B$5+1,1,5),"Q87","Q88"))))</f>
        <v/>
      </c>
      <c r="E91" s="12"/>
      <c r="F91" s="12"/>
      <c r="G91" s="13"/>
      <c r="H91" s="14"/>
      <c r="I91" s="16" t="str">
        <f t="shared" si="2"/>
        <v/>
      </c>
      <c r="J91" s="13"/>
      <c r="K91" s="13"/>
      <c r="L91" s="13"/>
      <c r="M91" s="13"/>
      <c r="N91" s="16" t="str">
        <f t="shared" si="3"/>
        <v/>
      </c>
      <c r="O91" s="13"/>
      <c r="P91" s="12"/>
    </row>
    <row r="92" spans="1:16">
      <c r="A92" s="12"/>
      <c r="B92" s="9"/>
      <c r="C92" s="15" t="str">
        <f>IF(B92="","",IF(AND(B92&gt;='01_Setup'!$B$7,B92&lt;='01_Setup'!$B$8),'01_Setup'!$B$6,"Outside selected year"))</f>
        <v/>
      </c>
      <c r="D92" s="15" t="str">
        <f>IF(B92="","",IF(B92&lt;=DATE('01_Setup'!$B$5,7,5),"Q86",IF(B92&lt;=DATE('01_Setup'!$B$5,10,5),"Q87",IF(B92&lt;=DATE('01_Setup'!$B$5+1,1,5),"Q88","Q89"))))</f>
        <v/>
      </c>
      <c r="E92" s="12"/>
      <c r="F92" s="12"/>
      <c r="G92" s="13"/>
      <c r="H92" s="14"/>
      <c r="I92" s="16" t="str">
        <f t="shared" si="2"/>
        <v/>
      </c>
      <c r="J92" s="13"/>
      <c r="K92" s="13"/>
      <c r="L92" s="13"/>
      <c r="M92" s="13"/>
      <c r="N92" s="16" t="str">
        <f t="shared" si="3"/>
        <v/>
      </c>
      <c r="O92" s="13"/>
      <c r="P92" s="12"/>
    </row>
    <row r="93" spans="1:16">
      <c r="A93" s="12"/>
      <c r="B93" s="9"/>
      <c r="C93" s="15" t="str">
        <f>IF(B93="","",IF(AND(B93&gt;='01_Setup'!$B$7,B93&lt;='01_Setup'!$B$8),'01_Setup'!$B$6,"Outside selected year"))</f>
        <v/>
      </c>
      <c r="D93" s="15" t="str">
        <f>IF(B93="","",IF(B93&lt;=DATE('01_Setup'!$B$5,7,5),"Q87",IF(B93&lt;=DATE('01_Setup'!$B$5,10,5),"Q88",IF(B93&lt;=DATE('01_Setup'!$B$5+1,1,5),"Q89","Q90"))))</f>
        <v/>
      </c>
      <c r="E93" s="12"/>
      <c r="F93" s="12"/>
      <c r="G93" s="13"/>
      <c r="H93" s="14"/>
      <c r="I93" s="16" t="str">
        <f t="shared" si="2"/>
        <v/>
      </c>
      <c r="J93" s="13"/>
      <c r="K93" s="13"/>
      <c r="L93" s="13"/>
      <c r="M93" s="13"/>
      <c r="N93" s="16" t="str">
        <f t="shared" si="3"/>
        <v/>
      </c>
      <c r="O93" s="13"/>
      <c r="P93" s="12"/>
    </row>
    <row r="94" spans="1:16">
      <c r="A94" s="12"/>
      <c r="B94" s="9"/>
      <c r="C94" s="15" t="str">
        <f>IF(B94="","",IF(AND(B94&gt;='01_Setup'!$B$7,B94&lt;='01_Setup'!$B$8),'01_Setup'!$B$6,"Outside selected year"))</f>
        <v/>
      </c>
      <c r="D94" s="15" t="str">
        <f>IF(B94="","",IF(B94&lt;=DATE('01_Setup'!$B$5,7,5),"Q88",IF(B94&lt;=DATE('01_Setup'!$B$5,10,5),"Q89",IF(B94&lt;=DATE('01_Setup'!$B$5+1,1,5),"Q90","Q91"))))</f>
        <v/>
      </c>
      <c r="E94" s="12"/>
      <c r="F94" s="12"/>
      <c r="G94" s="13"/>
      <c r="H94" s="14"/>
      <c r="I94" s="16" t="str">
        <f t="shared" si="2"/>
        <v/>
      </c>
      <c r="J94" s="13"/>
      <c r="K94" s="13"/>
      <c r="L94" s="13"/>
      <c r="M94" s="13"/>
      <c r="N94" s="16" t="str">
        <f t="shared" si="3"/>
        <v/>
      </c>
      <c r="O94" s="13"/>
      <c r="P94" s="12"/>
    </row>
    <row r="95" spans="1:16">
      <c r="A95" s="12"/>
      <c r="B95" s="9"/>
      <c r="C95" s="15" t="str">
        <f>IF(B95="","",IF(AND(B95&gt;='01_Setup'!$B$7,B95&lt;='01_Setup'!$B$8),'01_Setup'!$B$6,"Outside selected year"))</f>
        <v/>
      </c>
      <c r="D95" s="15" t="str">
        <f>IF(B95="","",IF(B95&lt;=DATE('01_Setup'!$B$5,7,5),"Q89",IF(B95&lt;=DATE('01_Setup'!$B$5,10,5),"Q90",IF(B95&lt;=DATE('01_Setup'!$B$5+1,1,5),"Q91","Q92"))))</f>
        <v/>
      </c>
      <c r="E95" s="12"/>
      <c r="F95" s="12"/>
      <c r="G95" s="13"/>
      <c r="H95" s="14"/>
      <c r="I95" s="16" t="str">
        <f t="shared" si="2"/>
        <v/>
      </c>
      <c r="J95" s="13"/>
      <c r="K95" s="13"/>
      <c r="L95" s="13"/>
      <c r="M95" s="13"/>
      <c r="N95" s="16" t="str">
        <f t="shared" si="3"/>
        <v/>
      </c>
      <c r="O95" s="13"/>
      <c r="P95" s="12"/>
    </row>
    <row r="96" spans="1:16">
      <c r="A96" s="12"/>
      <c r="B96" s="9"/>
      <c r="C96" s="15" t="str">
        <f>IF(B96="","",IF(AND(B96&gt;='01_Setup'!$B$7,B96&lt;='01_Setup'!$B$8),'01_Setup'!$B$6,"Outside selected year"))</f>
        <v/>
      </c>
      <c r="D96" s="15" t="str">
        <f>IF(B96="","",IF(B96&lt;=DATE('01_Setup'!$B$5,7,5),"Q90",IF(B96&lt;=DATE('01_Setup'!$B$5,10,5),"Q91",IF(B96&lt;=DATE('01_Setup'!$B$5+1,1,5),"Q92","Q93"))))</f>
        <v/>
      </c>
      <c r="E96" s="12"/>
      <c r="F96" s="12"/>
      <c r="G96" s="13"/>
      <c r="H96" s="14"/>
      <c r="I96" s="16" t="str">
        <f t="shared" si="2"/>
        <v/>
      </c>
      <c r="J96" s="13"/>
      <c r="K96" s="13"/>
      <c r="L96" s="13"/>
      <c r="M96" s="13"/>
      <c r="N96" s="16" t="str">
        <f t="shared" si="3"/>
        <v/>
      </c>
      <c r="O96" s="13"/>
      <c r="P96" s="12"/>
    </row>
    <row r="97" spans="1:16">
      <c r="A97" s="12"/>
      <c r="B97" s="9"/>
      <c r="C97" s="15" t="str">
        <f>IF(B97="","",IF(AND(B97&gt;='01_Setup'!$B$7,B97&lt;='01_Setup'!$B$8),'01_Setup'!$B$6,"Outside selected year"))</f>
        <v/>
      </c>
      <c r="D97" s="15" t="str">
        <f>IF(B97="","",IF(B97&lt;=DATE('01_Setup'!$B$5,7,5),"Q91",IF(B97&lt;=DATE('01_Setup'!$B$5,10,5),"Q92",IF(B97&lt;=DATE('01_Setup'!$B$5+1,1,5),"Q93","Q94"))))</f>
        <v/>
      </c>
      <c r="E97" s="12"/>
      <c r="F97" s="12"/>
      <c r="G97" s="13"/>
      <c r="H97" s="14"/>
      <c r="I97" s="16" t="str">
        <f t="shared" si="2"/>
        <v/>
      </c>
      <c r="J97" s="13"/>
      <c r="K97" s="13"/>
      <c r="L97" s="13"/>
      <c r="M97" s="13"/>
      <c r="N97" s="16" t="str">
        <f t="shared" si="3"/>
        <v/>
      </c>
      <c r="O97" s="13"/>
      <c r="P97" s="12"/>
    </row>
    <row r="98" spans="1:16">
      <c r="A98" s="12"/>
      <c r="B98" s="9"/>
      <c r="C98" s="15" t="str">
        <f>IF(B98="","",IF(AND(B98&gt;='01_Setup'!$B$7,B98&lt;='01_Setup'!$B$8),'01_Setup'!$B$6,"Outside selected year"))</f>
        <v/>
      </c>
      <c r="D98" s="15" t="str">
        <f>IF(B98="","",IF(B98&lt;=DATE('01_Setup'!$B$5,7,5),"Q92",IF(B98&lt;=DATE('01_Setup'!$B$5,10,5),"Q93",IF(B98&lt;=DATE('01_Setup'!$B$5+1,1,5),"Q94","Q95"))))</f>
        <v/>
      </c>
      <c r="E98" s="12"/>
      <c r="F98" s="12"/>
      <c r="G98" s="13"/>
      <c r="H98" s="14"/>
      <c r="I98" s="16" t="str">
        <f t="shared" si="2"/>
        <v/>
      </c>
      <c r="J98" s="13"/>
      <c r="K98" s="13"/>
      <c r="L98" s="13"/>
      <c r="M98" s="13"/>
      <c r="N98" s="16" t="str">
        <f t="shared" si="3"/>
        <v/>
      </c>
      <c r="O98" s="13"/>
      <c r="P98" s="12"/>
    </row>
    <row r="99" spans="1:16">
      <c r="A99" s="12"/>
      <c r="B99" s="9"/>
      <c r="C99" s="15" t="str">
        <f>IF(B99="","",IF(AND(B99&gt;='01_Setup'!$B$7,B99&lt;='01_Setup'!$B$8),'01_Setup'!$B$6,"Outside selected year"))</f>
        <v/>
      </c>
      <c r="D99" s="15" t="str">
        <f>IF(B99="","",IF(B99&lt;=DATE('01_Setup'!$B$5,7,5),"Q93",IF(B99&lt;=DATE('01_Setup'!$B$5,10,5),"Q94",IF(B99&lt;=DATE('01_Setup'!$B$5+1,1,5),"Q95","Q96"))))</f>
        <v/>
      </c>
      <c r="E99" s="12"/>
      <c r="F99" s="12"/>
      <c r="G99" s="13"/>
      <c r="H99" s="14"/>
      <c r="I99" s="16" t="str">
        <f t="shared" si="2"/>
        <v/>
      </c>
      <c r="J99" s="13"/>
      <c r="K99" s="13"/>
      <c r="L99" s="13"/>
      <c r="M99" s="13"/>
      <c r="N99" s="16" t="str">
        <f t="shared" si="3"/>
        <v/>
      </c>
      <c r="O99" s="13"/>
      <c r="P99" s="12"/>
    </row>
    <row r="100" spans="1:16">
      <c r="A100" s="12"/>
      <c r="B100" s="9"/>
      <c r="C100" s="15" t="str">
        <f>IF(B100="","",IF(AND(B100&gt;='01_Setup'!$B$7,B100&lt;='01_Setup'!$B$8),'01_Setup'!$B$6,"Outside selected year"))</f>
        <v/>
      </c>
      <c r="D100" s="15" t="str">
        <f>IF(B100="","",IF(B100&lt;=DATE('01_Setup'!$B$5,7,5),"Q94",IF(B100&lt;=DATE('01_Setup'!$B$5,10,5),"Q95",IF(B100&lt;=DATE('01_Setup'!$B$5+1,1,5),"Q96","Q97"))))</f>
        <v/>
      </c>
      <c r="E100" s="12"/>
      <c r="F100" s="12"/>
      <c r="G100" s="13"/>
      <c r="H100" s="14"/>
      <c r="I100" s="16" t="str">
        <f t="shared" si="2"/>
        <v/>
      </c>
      <c r="J100" s="13"/>
      <c r="K100" s="13"/>
      <c r="L100" s="13"/>
      <c r="M100" s="13"/>
      <c r="N100" s="16" t="str">
        <f t="shared" si="3"/>
        <v/>
      </c>
      <c r="O100" s="13"/>
      <c r="P100" s="12"/>
    </row>
    <row r="101" spans="1:16">
      <c r="A101" s="12"/>
      <c r="B101" s="9"/>
      <c r="C101" s="15" t="str">
        <f>IF(B101="","",IF(AND(B101&gt;='01_Setup'!$B$7,B101&lt;='01_Setup'!$B$8),'01_Setup'!$B$6,"Outside selected year"))</f>
        <v/>
      </c>
      <c r="D101" s="15" t="str">
        <f>IF(B101="","",IF(B101&lt;=DATE('01_Setup'!$B$5,7,5),"Q95",IF(B101&lt;=DATE('01_Setup'!$B$5,10,5),"Q96",IF(B101&lt;=DATE('01_Setup'!$B$5+1,1,5),"Q97","Q98"))))</f>
        <v/>
      </c>
      <c r="E101" s="12"/>
      <c r="F101" s="12"/>
      <c r="G101" s="13"/>
      <c r="H101" s="14"/>
      <c r="I101" s="16" t="str">
        <f t="shared" si="2"/>
        <v/>
      </c>
      <c r="J101" s="13"/>
      <c r="K101" s="13"/>
      <c r="L101" s="13"/>
      <c r="M101" s="13"/>
      <c r="N101" s="16" t="str">
        <f t="shared" si="3"/>
        <v/>
      </c>
      <c r="O101" s="13"/>
      <c r="P101" s="12"/>
    </row>
    <row r="102" spans="1:16">
      <c r="A102" s="12"/>
      <c r="B102" s="9"/>
      <c r="C102" s="15" t="str">
        <f>IF(B102="","",IF(AND(B102&gt;='01_Setup'!$B$7,B102&lt;='01_Setup'!$B$8),'01_Setup'!$B$6,"Outside selected year"))</f>
        <v/>
      </c>
      <c r="D102" s="15" t="str">
        <f>IF(B102="","",IF(B102&lt;=DATE('01_Setup'!$B$5,7,5),"Q96",IF(B102&lt;=DATE('01_Setup'!$B$5,10,5),"Q97",IF(B102&lt;=DATE('01_Setup'!$B$5+1,1,5),"Q98","Q99"))))</f>
        <v/>
      </c>
      <c r="E102" s="12"/>
      <c r="F102" s="12"/>
      <c r="G102" s="13"/>
      <c r="H102" s="14"/>
      <c r="I102" s="16" t="str">
        <f t="shared" si="2"/>
        <v/>
      </c>
      <c r="J102" s="13"/>
      <c r="K102" s="13"/>
      <c r="L102" s="13"/>
      <c r="M102" s="13"/>
      <c r="N102" s="16" t="str">
        <f t="shared" si="3"/>
        <v/>
      </c>
      <c r="O102" s="13"/>
      <c r="P102" s="12"/>
    </row>
    <row r="103" spans="1:16">
      <c r="A103" s="12"/>
      <c r="B103" s="9"/>
      <c r="C103" s="15" t="str">
        <f>IF(B103="","",IF(AND(B103&gt;='01_Setup'!$B$7,B103&lt;='01_Setup'!$B$8),'01_Setup'!$B$6,"Outside selected year"))</f>
        <v/>
      </c>
      <c r="D103" s="15" t="str">
        <f>IF(B103="","",IF(B103&lt;=DATE('01_Setup'!$B$5,7,5),"Q97",IF(B103&lt;=DATE('01_Setup'!$B$5,10,5),"Q98",IF(B103&lt;=DATE('01_Setup'!$B$5+1,1,5),"Q99","Q100"))))</f>
        <v/>
      </c>
      <c r="E103" s="12"/>
      <c r="F103" s="12"/>
      <c r="G103" s="13"/>
      <c r="H103" s="14"/>
      <c r="I103" s="16" t="str">
        <f t="shared" si="2"/>
        <v/>
      </c>
      <c r="J103" s="13"/>
      <c r="K103" s="13"/>
      <c r="L103" s="13"/>
      <c r="M103" s="13"/>
      <c r="N103" s="16" t="str">
        <f t="shared" si="3"/>
        <v/>
      </c>
      <c r="O103" s="13"/>
      <c r="P103" s="12"/>
    </row>
    <row r="104" spans="1:16">
      <c r="A104" s="12"/>
      <c r="B104" s="9"/>
      <c r="C104" s="15" t="str">
        <f>IF(B104="","",IF(AND(B104&gt;='01_Setup'!$B$7,B104&lt;='01_Setup'!$B$8),'01_Setup'!$B$6,"Outside selected year"))</f>
        <v/>
      </c>
      <c r="D104" s="15" t="str">
        <f>IF(B104="","",IF(B104&lt;=DATE('01_Setup'!$B$5,7,5),"Q98",IF(B104&lt;=DATE('01_Setup'!$B$5,10,5),"Q99",IF(B104&lt;=DATE('01_Setup'!$B$5+1,1,5),"Q100","Q101"))))</f>
        <v/>
      </c>
      <c r="E104" s="12"/>
      <c r="F104" s="12"/>
      <c r="G104" s="13"/>
      <c r="H104" s="14"/>
      <c r="I104" s="16" t="str">
        <f t="shared" si="2"/>
        <v/>
      </c>
      <c r="J104" s="13"/>
      <c r="K104" s="13"/>
      <c r="L104" s="13"/>
      <c r="M104" s="13"/>
      <c r="N104" s="16" t="str">
        <f t="shared" si="3"/>
        <v/>
      </c>
      <c r="O104" s="13"/>
      <c r="P104" s="12"/>
    </row>
    <row r="105" spans="1:16">
      <c r="A105" s="12"/>
      <c r="B105" s="9"/>
      <c r="C105" s="15" t="str">
        <f>IF(B105="","",IF(AND(B105&gt;='01_Setup'!$B$7,B105&lt;='01_Setup'!$B$8),'01_Setup'!$B$6,"Outside selected year"))</f>
        <v/>
      </c>
      <c r="D105" s="15" t="str">
        <f>IF(B105="","",IF(B105&lt;=DATE('01_Setup'!$B$5,7,5),"Q99",IF(B105&lt;=DATE('01_Setup'!$B$5,10,5),"Q100",IF(B105&lt;=DATE('01_Setup'!$B$5+1,1,5),"Q101","Q102"))))</f>
        <v/>
      </c>
      <c r="E105" s="12"/>
      <c r="F105" s="12"/>
      <c r="G105" s="13"/>
      <c r="H105" s="14"/>
      <c r="I105" s="16" t="str">
        <f t="shared" si="2"/>
        <v/>
      </c>
      <c r="J105" s="13"/>
      <c r="K105" s="13"/>
      <c r="L105" s="13"/>
      <c r="M105" s="13"/>
      <c r="N105" s="16" t="str">
        <f t="shared" si="3"/>
        <v/>
      </c>
      <c r="O105" s="13"/>
      <c r="P105" s="12"/>
    </row>
    <row r="106" spans="1:16">
      <c r="A106" s="12"/>
      <c r="B106" s="9"/>
      <c r="C106" s="15" t="str">
        <f>IF(B106="","",IF(AND(B106&gt;='01_Setup'!$B$7,B106&lt;='01_Setup'!$B$8),'01_Setup'!$B$6,"Outside selected year"))</f>
        <v/>
      </c>
      <c r="D106" s="15" t="str">
        <f>IF(B106="","",IF(B106&lt;=DATE('01_Setup'!$B$5,7,5),"Q100",IF(B106&lt;=DATE('01_Setup'!$B$5,10,5),"Q101",IF(B106&lt;=DATE('01_Setup'!$B$5+1,1,5),"Q102","Q103"))))</f>
        <v/>
      </c>
      <c r="E106" s="12"/>
      <c r="F106" s="12"/>
      <c r="G106" s="13"/>
      <c r="H106" s="14"/>
      <c r="I106" s="16" t="str">
        <f t="shared" si="2"/>
        <v/>
      </c>
      <c r="J106" s="13"/>
      <c r="K106" s="13"/>
      <c r="L106" s="13"/>
      <c r="M106" s="13"/>
      <c r="N106" s="16" t="str">
        <f t="shared" si="3"/>
        <v/>
      </c>
      <c r="O106" s="13"/>
      <c r="P106" s="12"/>
    </row>
    <row r="107" spans="1:16">
      <c r="A107" s="12"/>
      <c r="B107" s="9"/>
      <c r="C107" s="15" t="str">
        <f>IF(B107="","",IF(AND(B107&gt;='01_Setup'!$B$7,B107&lt;='01_Setup'!$B$8),'01_Setup'!$B$6,"Outside selected year"))</f>
        <v/>
      </c>
      <c r="D107" s="15" t="str">
        <f>IF(B107="","",IF(B107&lt;=DATE('01_Setup'!$B$5,7,5),"Q101",IF(B107&lt;=DATE('01_Setup'!$B$5,10,5),"Q102",IF(B107&lt;=DATE('01_Setup'!$B$5+1,1,5),"Q103","Q104"))))</f>
        <v/>
      </c>
      <c r="E107" s="12"/>
      <c r="F107" s="12"/>
      <c r="G107" s="13"/>
      <c r="H107" s="14"/>
      <c r="I107" s="16" t="str">
        <f t="shared" si="2"/>
        <v/>
      </c>
      <c r="J107" s="13"/>
      <c r="K107" s="13"/>
      <c r="L107" s="13"/>
      <c r="M107" s="13"/>
      <c r="N107" s="16" t="str">
        <f t="shared" si="3"/>
        <v/>
      </c>
      <c r="O107" s="13"/>
      <c r="P107" s="12"/>
    </row>
    <row r="108" spans="1:16">
      <c r="A108" s="12"/>
      <c r="B108" s="9"/>
      <c r="C108" s="15" t="str">
        <f>IF(B108="","",IF(AND(B108&gt;='01_Setup'!$B$7,B108&lt;='01_Setup'!$B$8),'01_Setup'!$B$6,"Outside selected year"))</f>
        <v/>
      </c>
      <c r="D108" s="15" t="str">
        <f>IF(B108="","",IF(B108&lt;=DATE('01_Setup'!$B$5,7,5),"Q102",IF(B108&lt;=DATE('01_Setup'!$B$5,10,5),"Q103",IF(B108&lt;=DATE('01_Setup'!$B$5+1,1,5),"Q104","Q105"))))</f>
        <v/>
      </c>
      <c r="E108" s="12"/>
      <c r="F108" s="12"/>
      <c r="G108" s="13"/>
      <c r="H108" s="14"/>
      <c r="I108" s="16" t="str">
        <f t="shared" si="2"/>
        <v/>
      </c>
      <c r="J108" s="13"/>
      <c r="K108" s="13"/>
      <c r="L108" s="13"/>
      <c r="M108" s="13"/>
      <c r="N108" s="16" t="str">
        <f t="shared" si="3"/>
        <v/>
      </c>
      <c r="O108" s="13"/>
      <c r="P108" s="12"/>
    </row>
    <row r="109" spans="1:16">
      <c r="A109" s="12"/>
      <c r="B109" s="9"/>
      <c r="C109" s="15" t="str">
        <f>IF(B109="","",IF(AND(B109&gt;='01_Setup'!$B$7,B109&lt;='01_Setup'!$B$8),'01_Setup'!$B$6,"Outside selected year"))</f>
        <v/>
      </c>
      <c r="D109" s="15" t="str">
        <f>IF(B109="","",IF(B109&lt;=DATE('01_Setup'!$B$5,7,5),"Q103",IF(B109&lt;=DATE('01_Setup'!$B$5,10,5),"Q104",IF(B109&lt;=DATE('01_Setup'!$B$5+1,1,5),"Q105","Q106"))))</f>
        <v/>
      </c>
      <c r="E109" s="12"/>
      <c r="F109" s="12"/>
      <c r="G109" s="13"/>
      <c r="H109" s="14"/>
      <c r="I109" s="16" t="str">
        <f t="shared" si="2"/>
        <v/>
      </c>
      <c r="J109" s="13"/>
      <c r="K109" s="13"/>
      <c r="L109" s="13"/>
      <c r="M109" s="13"/>
      <c r="N109" s="16" t="str">
        <f t="shared" si="3"/>
        <v/>
      </c>
      <c r="O109" s="13"/>
      <c r="P109" s="12"/>
    </row>
    <row r="110" spans="1:16">
      <c r="A110" s="12"/>
      <c r="B110" s="9"/>
      <c r="C110" s="15" t="str">
        <f>IF(B110="","",IF(AND(B110&gt;='01_Setup'!$B$7,B110&lt;='01_Setup'!$B$8),'01_Setup'!$B$6,"Outside selected year"))</f>
        <v/>
      </c>
      <c r="D110" s="15" t="str">
        <f>IF(B110="","",IF(B110&lt;=DATE('01_Setup'!$B$5,7,5),"Q104",IF(B110&lt;=DATE('01_Setup'!$B$5,10,5),"Q105",IF(B110&lt;=DATE('01_Setup'!$B$5+1,1,5),"Q106","Q107"))))</f>
        <v/>
      </c>
      <c r="E110" s="12"/>
      <c r="F110" s="12"/>
      <c r="G110" s="13"/>
      <c r="H110" s="14"/>
      <c r="I110" s="16" t="str">
        <f t="shared" si="2"/>
        <v/>
      </c>
      <c r="J110" s="13"/>
      <c r="K110" s="13"/>
      <c r="L110" s="13"/>
      <c r="M110" s="13"/>
      <c r="N110" s="16" t="str">
        <f t="shared" si="3"/>
        <v/>
      </c>
      <c r="O110" s="13"/>
      <c r="P110" s="12"/>
    </row>
    <row r="111" spans="1:16">
      <c r="A111" s="12"/>
      <c r="B111" s="9"/>
      <c r="C111" s="15" t="str">
        <f>IF(B111="","",IF(AND(B111&gt;='01_Setup'!$B$7,B111&lt;='01_Setup'!$B$8),'01_Setup'!$B$6,"Outside selected year"))</f>
        <v/>
      </c>
      <c r="D111" s="15" t="str">
        <f>IF(B111="","",IF(B111&lt;=DATE('01_Setup'!$B$5,7,5),"Q105",IF(B111&lt;=DATE('01_Setup'!$B$5,10,5),"Q106",IF(B111&lt;=DATE('01_Setup'!$B$5+1,1,5),"Q107","Q108"))))</f>
        <v/>
      </c>
      <c r="E111" s="12"/>
      <c r="F111" s="12"/>
      <c r="G111" s="13"/>
      <c r="H111" s="14"/>
      <c r="I111" s="16" t="str">
        <f t="shared" si="2"/>
        <v/>
      </c>
      <c r="J111" s="13"/>
      <c r="K111" s="13"/>
      <c r="L111" s="13"/>
      <c r="M111" s="13"/>
      <c r="N111" s="16" t="str">
        <f t="shared" si="3"/>
        <v/>
      </c>
      <c r="O111" s="13"/>
      <c r="P111" s="12"/>
    </row>
    <row r="112" spans="1:16">
      <c r="A112" s="12"/>
      <c r="B112" s="9"/>
      <c r="C112" s="15" t="str">
        <f>IF(B112="","",IF(AND(B112&gt;='01_Setup'!$B$7,B112&lt;='01_Setup'!$B$8),'01_Setup'!$B$6,"Outside selected year"))</f>
        <v/>
      </c>
      <c r="D112" s="15" t="str">
        <f>IF(B112="","",IF(B112&lt;=DATE('01_Setup'!$B$5,7,5),"Q106",IF(B112&lt;=DATE('01_Setup'!$B$5,10,5),"Q107",IF(B112&lt;=DATE('01_Setup'!$B$5+1,1,5),"Q108","Q109"))))</f>
        <v/>
      </c>
      <c r="E112" s="12"/>
      <c r="F112" s="12"/>
      <c r="G112" s="13"/>
      <c r="H112" s="14"/>
      <c r="I112" s="16" t="str">
        <f t="shared" si="2"/>
        <v/>
      </c>
      <c r="J112" s="13"/>
      <c r="K112" s="13"/>
      <c r="L112" s="13"/>
      <c r="M112" s="13"/>
      <c r="N112" s="16" t="str">
        <f t="shared" si="3"/>
        <v/>
      </c>
      <c r="O112" s="13"/>
      <c r="P112" s="12"/>
    </row>
    <row r="113" spans="1:16">
      <c r="A113" s="12"/>
      <c r="B113" s="9"/>
      <c r="C113" s="15" t="str">
        <f>IF(B113="","",IF(AND(B113&gt;='01_Setup'!$B$7,B113&lt;='01_Setup'!$B$8),'01_Setup'!$B$6,"Outside selected year"))</f>
        <v/>
      </c>
      <c r="D113" s="15" t="str">
        <f>IF(B113="","",IF(B113&lt;=DATE('01_Setup'!$B$5,7,5),"Q107",IF(B113&lt;=DATE('01_Setup'!$B$5,10,5),"Q108",IF(B113&lt;=DATE('01_Setup'!$B$5+1,1,5),"Q109","Q110"))))</f>
        <v/>
      </c>
      <c r="E113" s="12"/>
      <c r="F113" s="12"/>
      <c r="G113" s="13"/>
      <c r="H113" s="14"/>
      <c r="I113" s="16" t="str">
        <f t="shared" si="2"/>
        <v/>
      </c>
      <c r="J113" s="13"/>
      <c r="K113" s="13"/>
      <c r="L113" s="13"/>
      <c r="M113" s="13"/>
      <c r="N113" s="16" t="str">
        <f t="shared" si="3"/>
        <v/>
      </c>
      <c r="O113" s="13"/>
      <c r="P113" s="12"/>
    </row>
    <row r="114" spans="1:16">
      <c r="A114" s="12"/>
      <c r="B114" s="9"/>
      <c r="C114" s="15" t="str">
        <f>IF(B114="","",IF(AND(B114&gt;='01_Setup'!$B$7,B114&lt;='01_Setup'!$B$8),'01_Setup'!$B$6,"Outside selected year"))</f>
        <v/>
      </c>
      <c r="D114" s="15" t="str">
        <f>IF(B114="","",IF(B114&lt;=DATE('01_Setup'!$B$5,7,5),"Q108",IF(B114&lt;=DATE('01_Setup'!$B$5,10,5),"Q109",IF(B114&lt;=DATE('01_Setup'!$B$5+1,1,5),"Q110","Q111"))))</f>
        <v/>
      </c>
      <c r="E114" s="12"/>
      <c r="F114" s="12"/>
      <c r="G114" s="13"/>
      <c r="H114" s="14"/>
      <c r="I114" s="16" t="str">
        <f t="shared" si="2"/>
        <v/>
      </c>
      <c r="J114" s="13"/>
      <c r="K114" s="13"/>
      <c r="L114" s="13"/>
      <c r="M114" s="13"/>
      <c r="N114" s="16" t="str">
        <f t="shared" si="3"/>
        <v/>
      </c>
      <c r="O114" s="13"/>
      <c r="P114" s="12"/>
    </row>
    <row r="115" spans="1:16">
      <c r="A115" s="12"/>
      <c r="B115" s="9"/>
      <c r="C115" s="15" t="str">
        <f>IF(B115="","",IF(AND(B115&gt;='01_Setup'!$B$7,B115&lt;='01_Setup'!$B$8),'01_Setup'!$B$6,"Outside selected year"))</f>
        <v/>
      </c>
      <c r="D115" s="15" t="str">
        <f>IF(B115="","",IF(B115&lt;=DATE('01_Setup'!$B$5,7,5),"Q109",IF(B115&lt;=DATE('01_Setup'!$B$5,10,5),"Q110",IF(B115&lt;=DATE('01_Setup'!$B$5+1,1,5),"Q111","Q112"))))</f>
        <v/>
      </c>
      <c r="E115" s="12"/>
      <c r="F115" s="12"/>
      <c r="G115" s="13"/>
      <c r="H115" s="14"/>
      <c r="I115" s="16" t="str">
        <f t="shared" si="2"/>
        <v/>
      </c>
      <c r="J115" s="13"/>
      <c r="K115" s="13"/>
      <c r="L115" s="13"/>
      <c r="M115" s="13"/>
      <c r="N115" s="16" t="str">
        <f t="shared" si="3"/>
        <v/>
      </c>
      <c r="O115" s="13"/>
      <c r="P115" s="12"/>
    </row>
    <row r="116" spans="1:16">
      <c r="A116" s="12"/>
      <c r="B116" s="9"/>
      <c r="C116" s="15" t="str">
        <f>IF(B116="","",IF(AND(B116&gt;='01_Setup'!$B$7,B116&lt;='01_Setup'!$B$8),'01_Setup'!$B$6,"Outside selected year"))</f>
        <v/>
      </c>
      <c r="D116" s="15" t="str">
        <f>IF(B116="","",IF(B116&lt;=DATE('01_Setup'!$B$5,7,5),"Q110",IF(B116&lt;=DATE('01_Setup'!$B$5,10,5),"Q111",IF(B116&lt;=DATE('01_Setup'!$B$5+1,1,5),"Q112","Q113"))))</f>
        <v/>
      </c>
      <c r="E116" s="12"/>
      <c r="F116" s="12"/>
      <c r="G116" s="13"/>
      <c r="H116" s="14"/>
      <c r="I116" s="16" t="str">
        <f t="shared" si="2"/>
        <v/>
      </c>
      <c r="J116" s="13"/>
      <c r="K116" s="13"/>
      <c r="L116" s="13"/>
      <c r="M116" s="13"/>
      <c r="N116" s="16" t="str">
        <f t="shared" si="3"/>
        <v/>
      </c>
      <c r="O116" s="13"/>
      <c r="P116" s="12"/>
    </row>
    <row r="117" spans="1:16">
      <c r="A117" s="12"/>
      <c r="B117" s="9"/>
      <c r="C117" s="15" t="str">
        <f>IF(B117="","",IF(AND(B117&gt;='01_Setup'!$B$7,B117&lt;='01_Setup'!$B$8),'01_Setup'!$B$6,"Outside selected year"))</f>
        <v/>
      </c>
      <c r="D117" s="15" t="str">
        <f>IF(B117="","",IF(B117&lt;=DATE('01_Setup'!$B$5,7,5),"Q111",IF(B117&lt;=DATE('01_Setup'!$B$5,10,5),"Q112",IF(B117&lt;=DATE('01_Setup'!$B$5+1,1,5),"Q113","Q114"))))</f>
        <v/>
      </c>
      <c r="E117" s="12"/>
      <c r="F117" s="12"/>
      <c r="G117" s="13"/>
      <c r="H117" s="14"/>
      <c r="I117" s="16" t="str">
        <f t="shared" si="2"/>
        <v/>
      </c>
      <c r="J117" s="13"/>
      <c r="K117" s="13"/>
      <c r="L117" s="13"/>
      <c r="M117" s="13"/>
      <c r="N117" s="16" t="str">
        <f t="shared" si="3"/>
        <v/>
      </c>
      <c r="O117" s="13"/>
      <c r="P117" s="12"/>
    </row>
    <row r="118" spans="1:16">
      <c r="A118" s="12"/>
      <c r="B118" s="9"/>
      <c r="C118" s="15" t="str">
        <f>IF(B118="","",IF(AND(B118&gt;='01_Setup'!$B$7,B118&lt;='01_Setup'!$B$8),'01_Setup'!$B$6,"Outside selected year"))</f>
        <v/>
      </c>
      <c r="D118" s="15" t="str">
        <f>IF(B118="","",IF(B118&lt;=DATE('01_Setup'!$B$5,7,5),"Q112",IF(B118&lt;=DATE('01_Setup'!$B$5,10,5),"Q113",IF(B118&lt;=DATE('01_Setup'!$B$5+1,1,5),"Q114","Q115"))))</f>
        <v/>
      </c>
      <c r="E118" s="12"/>
      <c r="F118" s="12"/>
      <c r="G118" s="13"/>
      <c r="H118" s="14"/>
      <c r="I118" s="16" t="str">
        <f t="shared" si="2"/>
        <v/>
      </c>
      <c r="J118" s="13"/>
      <c r="K118" s="13"/>
      <c r="L118" s="13"/>
      <c r="M118" s="13"/>
      <c r="N118" s="16" t="str">
        <f t="shared" si="3"/>
        <v/>
      </c>
      <c r="O118" s="13"/>
      <c r="P118" s="12"/>
    </row>
    <row r="119" spans="1:16">
      <c r="A119" s="12"/>
      <c r="B119" s="9"/>
      <c r="C119" s="15" t="str">
        <f>IF(B119="","",IF(AND(B119&gt;='01_Setup'!$B$7,B119&lt;='01_Setup'!$B$8),'01_Setup'!$B$6,"Outside selected year"))</f>
        <v/>
      </c>
      <c r="D119" s="15" t="str">
        <f>IF(B119="","",IF(B119&lt;=DATE('01_Setup'!$B$5,7,5),"Q113",IF(B119&lt;=DATE('01_Setup'!$B$5,10,5),"Q114",IF(B119&lt;=DATE('01_Setup'!$B$5+1,1,5),"Q115","Q116"))))</f>
        <v/>
      </c>
      <c r="E119" s="12"/>
      <c r="F119" s="12"/>
      <c r="G119" s="13"/>
      <c r="H119" s="14"/>
      <c r="I119" s="16" t="str">
        <f t="shared" si="2"/>
        <v/>
      </c>
      <c r="J119" s="13"/>
      <c r="K119" s="13"/>
      <c r="L119" s="13"/>
      <c r="M119" s="13"/>
      <c r="N119" s="16" t="str">
        <f t="shared" si="3"/>
        <v/>
      </c>
      <c r="O119" s="13"/>
      <c r="P119" s="12"/>
    </row>
    <row r="120" spans="1:16">
      <c r="A120" s="12"/>
      <c r="B120" s="9"/>
      <c r="C120" s="15" t="str">
        <f>IF(B120="","",IF(AND(B120&gt;='01_Setup'!$B$7,B120&lt;='01_Setup'!$B$8),'01_Setup'!$B$6,"Outside selected year"))</f>
        <v/>
      </c>
      <c r="D120" s="15" t="str">
        <f>IF(B120="","",IF(B120&lt;=DATE('01_Setup'!$B$5,7,5),"Q114",IF(B120&lt;=DATE('01_Setup'!$B$5,10,5),"Q115",IF(B120&lt;=DATE('01_Setup'!$B$5+1,1,5),"Q116","Q117"))))</f>
        <v/>
      </c>
      <c r="E120" s="12"/>
      <c r="F120" s="12"/>
      <c r="G120" s="13"/>
      <c r="H120" s="14"/>
      <c r="I120" s="16" t="str">
        <f t="shared" si="2"/>
        <v/>
      </c>
      <c r="J120" s="13"/>
      <c r="K120" s="13"/>
      <c r="L120" s="13"/>
      <c r="M120" s="13"/>
      <c r="N120" s="16" t="str">
        <f t="shared" si="3"/>
        <v/>
      </c>
      <c r="O120" s="13"/>
      <c r="P120" s="12"/>
    </row>
    <row r="121" spans="1:16">
      <c r="A121" s="12"/>
      <c r="B121" s="9"/>
      <c r="C121" s="15" t="str">
        <f>IF(B121="","",IF(AND(B121&gt;='01_Setup'!$B$7,B121&lt;='01_Setup'!$B$8),'01_Setup'!$B$6,"Outside selected year"))</f>
        <v/>
      </c>
      <c r="D121" s="15" t="str">
        <f>IF(B121="","",IF(B121&lt;=DATE('01_Setup'!$B$5,7,5),"Q115",IF(B121&lt;=DATE('01_Setup'!$B$5,10,5),"Q116",IF(B121&lt;=DATE('01_Setup'!$B$5+1,1,5),"Q117","Q118"))))</f>
        <v/>
      </c>
      <c r="E121" s="12"/>
      <c r="F121" s="12"/>
      <c r="G121" s="13"/>
      <c r="H121" s="14"/>
      <c r="I121" s="16" t="str">
        <f t="shared" si="2"/>
        <v/>
      </c>
      <c r="J121" s="13"/>
      <c r="K121" s="13"/>
      <c r="L121" s="13"/>
      <c r="M121" s="13"/>
      <c r="N121" s="16" t="str">
        <f t="shared" si="3"/>
        <v/>
      </c>
      <c r="O121" s="13"/>
      <c r="P121" s="12"/>
    </row>
    <row r="122" spans="1:16">
      <c r="A122" s="12"/>
      <c r="B122" s="9"/>
      <c r="C122" s="15" t="str">
        <f>IF(B122="","",IF(AND(B122&gt;='01_Setup'!$B$7,B122&lt;='01_Setup'!$B$8),'01_Setup'!$B$6,"Outside selected year"))</f>
        <v/>
      </c>
      <c r="D122" s="15" t="str">
        <f>IF(B122="","",IF(B122&lt;=DATE('01_Setup'!$B$5,7,5),"Q116",IF(B122&lt;=DATE('01_Setup'!$B$5,10,5),"Q117",IF(B122&lt;=DATE('01_Setup'!$B$5+1,1,5),"Q118","Q119"))))</f>
        <v/>
      </c>
      <c r="E122" s="12"/>
      <c r="F122" s="12"/>
      <c r="G122" s="13"/>
      <c r="H122" s="14"/>
      <c r="I122" s="16" t="str">
        <f t="shared" si="2"/>
        <v/>
      </c>
      <c r="J122" s="13"/>
      <c r="K122" s="13"/>
      <c r="L122" s="13"/>
      <c r="M122" s="13"/>
      <c r="N122" s="16" t="str">
        <f t="shared" si="3"/>
        <v/>
      </c>
      <c r="O122" s="13"/>
      <c r="P122" s="12"/>
    </row>
    <row r="123" spans="1:16">
      <c r="A123" s="12"/>
      <c r="B123" s="9"/>
      <c r="C123" s="15" t="str">
        <f>IF(B123="","",IF(AND(B123&gt;='01_Setup'!$B$7,B123&lt;='01_Setup'!$B$8),'01_Setup'!$B$6,"Outside selected year"))</f>
        <v/>
      </c>
      <c r="D123" s="15" t="str">
        <f>IF(B123="","",IF(B123&lt;=DATE('01_Setup'!$B$5,7,5),"Q117",IF(B123&lt;=DATE('01_Setup'!$B$5,10,5),"Q118",IF(B123&lt;=DATE('01_Setup'!$B$5+1,1,5),"Q119","Q120"))))</f>
        <v/>
      </c>
      <c r="E123" s="12"/>
      <c r="F123" s="12"/>
      <c r="G123" s="13"/>
      <c r="H123" s="14"/>
      <c r="I123" s="16" t="str">
        <f t="shared" si="2"/>
        <v/>
      </c>
      <c r="J123" s="13"/>
      <c r="K123" s="13"/>
      <c r="L123" s="13"/>
      <c r="M123" s="13"/>
      <c r="N123" s="16" t="str">
        <f t="shared" si="3"/>
        <v/>
      </c>
      <c r="O123" s="13"/>
      <c r="P123" s="12"/>
    </row>
    <row r="124" spans="1:16">
      <c r="A124" s="12"/>
      <c r="B124" s="9"/>
      <c r="C124" s="15" t="str">
        <f>IF(B124="","",IF(AND(B124&gt;='01_Setup'!$B$7,B124&lt;='01_Setup'!$B$8),'01_Setup'!$B$6,"Outside selected year"))</f>
        <v/>
      </c>
      <c r="D124" s="15" t="str">
        <f>IF(B124="","",IF(B124&lt;=DATE('01_Setup'!$B$5,7,5),"Q118",IF(B124&lt;=DATE('01_Setup'!$B$5,10,5),"Q119",IF(B124&lt;=DATE('01_Setup'!$B$5+1,1,5),"Q120","Q121"))))</f>
        <v/>
      </c>
      <c r="E124" s="12"/>
      <c r="F124" s="12"/>
      <c r="G124" s="13"/>
      <c r="H124" s="14"/>
      <c r="I124" s="16" t="str">
        <f t="shared" si="2"/>
        <v/>
      </c>
      <c r="J124" s="13"/>
      <c r="K124" s="13"/>
      <c r="L124" s="13"/>
      <c r="M124" s="13"/>
      <c r="N124" s="16" t="str">
        <f t="shared" si="3"/>
        <v/>
      </c>
      <c r="O124" s="13"/>
      <c r="P124" s="12"/>
    </row>
    <row r="125" spans="1:16">
      <c r="A125" s="12"/>
      <c r="B125" s="9"/>
      <c r="C125" s="15" t="str">
        <f>IF(B125="","",IF(AND(B125&gt;='01_Setup'!$B$7,B125&lt;='01_Setup'!$B$8),'01_Setup'!$B$6,"Outside selected year"))</f>
        <v/>
      </c>
      <c r="D125" s="15" t="str">
        <f>IF(B125="","",IF(B125&lt;=DATE('01_Setup'!$B$5,7,5),"Q119",IF(B125&lt;=DATE('01_Setup'!$B$5,10,5),"Q120",IF(B125&lt;=DATE('01_Setup'!$B$5+1,1,5),"Q121","Q122"))))</f>
        <v/>
      </c>
      <c r="E125" s="12"/>
      <c r="F125" s="12"/>
      <c r="G125" s="13"/>
      <c r="H125" s="14"/>
      <c r="I125" s="16" t="str">
        <f t="shared" si="2"/>
        <v/>
      </c>
      <c r="J125" s="13"/>
      <c r="K125" s="13"/>
      <c r="L125" s="13"/>
      <c r="M125" s="13"/>
      <c r="N125" s="16" t="str">
        <f t="shared" si="3"/>
        <v/>
      </c>
      <c r="O125" s="13"/>
      <c r="P125" s="12"/>
    </row>
    <row r="126" spans="1:16">
      <c r="A126" s="12"/>
      <c r="B126" s="9"/>
      <c r="C126" s="15" t="str">
        <f>IF(B126="","",IF(AND(B126&gt;='01_Setup'!$B$7,B126&lt;='01_Setup'!$B$8),'01_Setup'!$B$6,"Outside selected year"))</f>
        <v/>
      </c>
      <c r="D126" s="15" t="str">
        <f>IF(B126="","",IF(B126&lt;=DATE('01_Setup'!$B$5,7,5),"Q120",IF(B126&lt;=DATE('01_Setup'!$B$5,10,5),"Q121",IF(B126&lt;=DATE('01_Setup'!$B$5+1,1,5),"Q122","Q123"))))</f>
        <v/>
      </c>
      <c r="E126" s="12"/>
      <c r="F126" s="12"/>
      <c r="G126" s="13"/>
      <c r="H126" s="14"/>
      <c r="I126" s="16" t="str">
        <f t="shared" si="2"/>
        <v/>
      </c>
      <c r="J126" s="13"/>
      <c r="K126" s="13"/>
      <c r="L126" s="13"/>
      <c r="M126" s="13"/>
      <c r="N126" s="16" t="str">
        <f t="shared" si="3"/>
        <v/>
      </c>
      <c r="O126" s="13"/>
      <c r="P126" s="12"/>
    </row>
    <row r="127" spans="1:16">
      <c r="A127" s="12"/>
      <c r="B127" s="9"/>
      <c r="C127" s="15" t="str">
        <f>IF(B127="","",IF(AND(B127&gt;='01_Setup'!$B$7,B127&lt;='01_Setup'!$B$8),'01_Setup'!$B$6,"Outside selected year"))</f>
        <v/>
      </c>
      <c r="D127" s="15" t="str">
        <f>IF(B127="","",IF(B127&lt;=DATE('01_Setup'!$B$5,7,5),"Q121",IF(B127&lt;=DATE('01_Setup'!$B$5,10,5),"Q122",IF(B127&lt;=DATE('01_Setup'!$B$5+1,1,5),"Q123","Q124"))))</f>
        <v/>
      </c>
      <c r="E127" s="12"/>
      <c r="F127" s="12"/>
      <c r="G127" s="13"/>
      <c r="H127" s="14"/>
      <c r="I127" s="16" t="str">
        <f t="shared" si="2"/>
        <v/>
      </c>
      <c r="J127" s="13"/>
      <c r="K127" s="13"/>
      <c r="L127" s="13"/>
      <c r="M127" s="13"/>
      <c r="N127" s="16" t="str">
        <f t="shared" si="3"/>
        <v/>
      </c>
      <c r="O127" s="13"/>
      <c r="P127" s="12"/>
    </row>
    <row r="128" spans="1:16">
      <c r="A128" s="12"/>
      <c r="B128" s="9"/>
      <c r="C128" s="15" t="str">
        <f>IF(B128="","",IF(AND(B128&gt;='01_Setup'!$B$7,B128&lt;='01_Setup'!$B$8),'01_Setup'!$B$6,"Outside selected year"))</f>
        <v/>
      </c>
      <c r="D128" s="15" t="str">
        <f>IF(B128="","",IF(B128&lt;=DATE('01_Setup'!$B$5,7,5),"Q122",IF(B128&lt;=DATE('01_Setup'!$B$5,10,5),"Q123",IF(B128&lt;=DATE('01_Setup'!$B$5+1,1,5),"Q124","Q125"))))</f>
        <v/>
      </c>
      <c r="E128" s="12"/>
      <c r="F128" s="12"/>
      <c r="G128" s="13"/>
      <c r="H128" s="14"/>
      <c r="I128" s="16" t="str">
        <f t="shared" si="2"/>
        <v/>
      </c>
      <c r="J128" s="13"/>
      <c r="K128" s="13"/>
      <c r="L128" s="13"/>
      <c r="M128" s="13"/>
      <c r="N128" s="16" t="str">
        <f t="shared" si="3"/>
        <v/>
      </c>
      <c r="O128" s="13"/>
      <c r="P128" s="12"/>
    </row>
    <row r="129" spans="1:16">
      <c r="A129" s="12"/>
      <c r="B129" s="9"/>
      <c r="C129" s="15" t="str">
        <f>IF(B129="","",IF(AND(B129&gt;='01_Setup'!$B$7,B129&lt;='01_Setup'!$B$8),'01_Setup'!$B$6,"Outside selected year"))</f>
        <v/>
      </c>
      <c r="D129" s="15" t="str">
        <f>IF(B129="","",IF(B129&lt;=DATE('01_Setup'!$B$5,7,5),"Q123",IF(B129&lt;=DATE('01_Setup'!$B$5,10,5),"Q124",IF(B129&lt;=DATE('01_Setup'!$B$5+1,1,5),"Q125","Q126"))))</f>
        <v/>
      </c>
      <c r="E129" s="12"/>
      <c r="F129" s="12"/>
      <c r="G129" s="13"/>
      <c r="H129" s="14"/>
      <c r="I129" s="16" t="str">
        <f t="shared" si="2"/>
        <v/>
      </c>
      <c r="J129" s="13"/>
      <c r="K129" s="13"/>
      <c r="L129" s="13"/>
      <c r="M129" s="13"/>
      <c r="N129" s="16" t="str">
        <f t="shared" si="3"/>
        <v/>
      </c>
      <c r="O129" s="13"/>
      <c r="P129" s="12"/>
    </row>
    <row r="130" spans="1:16">
      <c r="A130" s="12"/>
      <c r="B130" s="9"/>
      <c r="C130" s="15" t="str">
        <f>IF(B130="","",IF(AND(B130&gt;='01_Setup'!$B$7,B130&lt;='01_Setup'!$B$8),'01_Setup'!$B$6,"Outside selected year"))</f>
        <v/>
      </c>
      <c r="D130" s="15" t="str">
        <f>IF(B130="","",IF(B130&lt;=DATE('01_Setup'!$B$5,7,5),"Q124",IF(B130&lt;=DATE('01_Setup'!$B$5,10,5),"Q125",IF(B130&lt;=DATE('01_Setup'!$B$5+1,1,5),"Q126","Q127"))))</f>
        <v/>
      </c>
      <c r="E130" s="12"/>
      <c r="F130" s="12"/>
      <c r="G130" s="13"/>
      <c r="H130" s="14"/>
      <c r="I130" s="16" t="str">
        <f t="shared" si="2"/>
        <v/>
      </c>
      <c r="J130" s="13"/>
      <c r="K130" s="13"/>
      <c r="L130" s="13"/>
      <c r="M130" s="13"/>
      <c r="N130" s="16" t="str">
        <f t="shared" si="3"/>
        <v/>
      </c>
      <c r="O130" s="13"/>
      <c r="P130" s="12"/>
    </row>
    <row r="131" spans="1:16">
      <c r="A131" s="12"/>
      <c r="B131" s="9"/>
      <c r="C131" s="15" t="str">
        <f>IF(B131="","",IF(AND(B131&gt;='01_Setup'!$B$7,B131&lt;='01_Setup'!$B$8),'01_Setup'!$B$6,"Outside selected year"))</f>
        <v/>
      </c>
      <c r="D131" s="15" t="str">
        <f>IF(B131="","",IF(B131&lt;=DATE('01_Setup'!$B$5,7,5),"Q125",IF(B131&lt;=DATE('01_Setup'!$B$5,10,5),"Q126",IF(B131&lt;=DATE('01_Setup'!$B$5+1,1,5),"Q127","Q128"))))</f>
        <v/>
      </c>
      <c r="E131" s="12"/>
      <c r="F131" s="12"/>
      <c r="G131" s="13"/>
      <c r="H131" s="14"/>
      <c r="I131" s="16" t="str">
        <f t="shared" si="2"/>
        <v/>
      </c>
      <c r="J131" s="13"/>
      <c r="K131" s="13"/>
      <c r="L131" s="13"/>
      <c r="M131" s="13"/>
      <c r="N131" s="16" t="str">
        <f t="shared" si="3"/>
        <v/>
      </c>
      <c r="O131" s="13"/>
      <c r="P131" s="12"/>
    </row>
    <row r="132" spans="1:16">
      <c r="A132" s="12"/>
      <c r="B132" s="9"/>
      <c r="C132" s="15" t="str">
        <f>IF(B132="","",IF(AND(B132&gt;='01_Setup'!$B$7,B132&lt;='01_Setup'!$B$8),'01_Setup'!$B$6,"Outside selected year"))</f>
        <v/>
      </c>
      <c r="D132" s="15" t="str">
        <f>IF(B132="","",IF(B132&lt;=DATE('01_Setup'!$B$5,7,5),"Q126",IF(B132&lt;=DATE('01_Setup'!$B$5,10,5),"Q127",IF(B132&lt;=DATE('01_Setup'!$B$5+1,1,5),"Q128","Q129"))))</f>
        <v/>
      </c>
      <c r="E132" s="12"/>
      <c r="F132" s="12"/>
      <c r="G132" s="13"/>
      <c r="H132" s="14"/>
      <c r="I132" s="16" t="str">
        <f t="shared" si="2"/>
        <v/>
      </c>
      <c r="J132" s="13"/>
      <c r="K132" s="13"/>
      <c r="L132" s="13"/>
      <c r="M132" s="13"/>
      <c r="N132" s="16" t="str">
        <f t="shared" si="3"/>
        <v/>
      </c>
      <c r="O132" s="13"/>
      <c r="P132" s="12"/>
    </row>
    <row r="133" spans="1:16">
      <c r="A133" s="12"/>
      <c r="B133" s="9"/>
      <c r="C133" s="15" t="str">
        <f>IF(B133="","",IF(AND(B133&gt;='01_Setup'!$B$7,B133&lt;='01_Setup'!$B$8),'01_Setup'!$B$6,"Outside selected year"))</f>
        <v/>
      </c>
      <c r="D133" s="15" t="str">
        <f>IF(B133="","",IF(B133&lt;=DATE('01_Setup'!$B$5,7,5),"Q127",IF(B133&lt;=DATE('01_Setup'!$B$5,10,5),"Q128",IF(B133&lt;=DATE('01_Setup'!$B$5+1,1,5),"Q129","Q130"))))</f>
        <v/>
      </c>
      <c r="E133" s="12"/>
      <c r="F133" s="12"/>
      <c r="G133" s="13"/>
      <c r="H133" s="14"/>
      <c r="I133" s="16" t="str">
        <f t="shared" si="2"/>
        <v/>
      </c>
      <c r="J133" s="13"/>
      <c r="K133" s="13"/>
      <c r="L133" s="13"/>
      <c r="M133" s="13"/>
      <c r="N133" s="16" t="str">
        <f t="shared" si="3"/>
        <v/>
      </c>
      <c r="O133" s="13"/>
      <c r="P133" s="12"/>
    </row>
    <row r="134" spans="1:16">
      <c r="A134" s="12"/>
      <c r="B134" s="9"/>
      <c r="C134" s="15" t="str">
        <f>IF(B134="","",IF(AND(B134&gt;='01_Setup'!$B$7,B134&lt;='01_Setup'!$B$8),'01_Setup'!$B$6,"Outside selected year"))</f>
        <v/>
      </c>
      <c r="D134" s="15" t="str">
        <f>IF(B134="","",IF(B134&lt;=DATE('01_Setup'!$B$5,7,5),"Q128",IF(B134&lt;=DATE('01_Setup'!$B$5,10,5),"Q129",IF(B134&lt;=DATE('01_Setup'!$B$5+1,1,5),"Q130","Q131"))))</f>
        <v/>
      </c>
      <c r="E134" s="12"/>
      <c r="F134" s="12"/>
      <c r="G134" s="13"/>
      <c r="H134" s="14"/>
      <c r="I134" s="16" t="str">
        <f t="shared" si="2"/>
        <v/>
      </c>
      <c r="J134" s="13"/>
      <c r="K134" s="13"/>
      <c r="L134" s="13"/>
      <c r="M134" s="13"/>
      <c r="N134" s="16" t="str">
        <f t="shared" si="3"/>
        <v/>
      </c>
      <c r="O134" s="13"/>
      <c r="P134" s="12"/>
    </row>
    <row r="135" spans="1:16">
      <c r="A135" s="12"/>
      <c r="B135" s="9"/>
      <c r="C135" s="15" t="str">
        <f>IF(B135="","",IF(AND(B135&gt;='01_Setup'!$B$7,B135&lt;='01_Setup'!$B$8),'01_Setup'!$B$6,"Outside selected year"))</f>
        <v/>
      </c>
      <c r="D135" s="15" t="str">
        <f>IF(B135="","",IF(B135&lt;=DATE('01_Setup'!$B$5,7,5),"Q129",IF(B135&lt;=DATE('01_Setup'!$B$5,10,5),"Q130",IF(B135&lt;=DATE('01_Setup'!$B$5+1,1,5),"Q131","Q132"))))</f>
        <v/>
      </c>
      <c r="E135" s="12"/>
      <c r="F135" s="12"/>
      <c r="G135" s="13"/>
      <c r="H135" s="14"/>
      <c r="I135" s="16" t="str">
        <f t="shared" ref="I135:I198" si="4">IF(G135="","",G135*H135)</f>
        <v/>
      </c>
      <c r="J135" s="13"/>
      <c r="K135" s="13"/>
      <c r="L135" s="13"/>
      <c r="M135" s="13"/>
      <c r="N135" s="16" t="str">
        <f t="shared" ref="N135:N198" si="5">IF(A135="","",SUMIFS($M$7:$M$306,$A$7:$A$306,A135)-I135)</f>
        <v/>
      </c>
      <c r="O135" s="13"/>
      <c r="P135" s="12"/>
    </row>
    <row r="136" spans="1:16">
      <c r="A136" s="12"/>
      <c r="B136" s="9"/>
      <c r="C136" s="15" t="str">
        <f>IF(B136="","",IF(AND(B136&gt;='01_Setup'!$B$7,B136&lt;='01_Setup'!$B$8),'01_Setup'!$B$6,"Outside selected year"))</f>
        <v/>
      </c>
      <c r="D136" s="15" t="str">
        <f>IF(B136="","",IF(B136&lt;=DATE('01_Setup'!$B$5,7,5),"Q130",IF(B136&lt;=DATE('01_Setup'!$B$5,10,5),"Q131",IF(B136&lt;=DATE('01_Setup'!$B$5+1,1,5),"Q132","Q133"))))</f>
        <v/>
      </c>
      <c r="E136" s="12"/>
      <c r="F136" s="12"/>
      <c r="G136" s="13"/>
      <c r="H136" s="14"/>
      <c r="I136" s="16" t="str">
        <f t="shared" si="4"/>
        <v/>
      </c>
      <c r="J136" s="13"/>
      <c r="K136" s="13"/>
      <c r="L136" s="13"/>
      <c r="M136" s="13"/>
      <c r="N136" s="16" t="str">
        <f t="shared" si="5"/>
        <v/>
      </c>
      <c r="O136" s="13"/>
      <c r="P136" s="12"/>
    </row>
    <row r="137" spans="1:16">
      <c r="A137" s="12"/>
      <c r="B137" s="9"/>
      <c r="C137" s="15" t="str">
        <f>IF(B137="","",IF(AND(B137&gt;='01_Setup'!$B$7,B137&lt;='01_Setup'!$B$8),'01_Setup'!$B$6,"Outside selected year"))</f>
        <v/>
      </c>
      <c r="D137" s="15" t="str">
        <f>IF(B137="","",IF(B137&lt;=DATE('01_Setup'!$B$5,7,5),"Q131",IF(B137&lt;=DATE('01_Setup'!$B$5,10,5),"Q132",IF(B137&lt;=DATE('01_Setup'!$B$5+1,1,5),"Q133","Q134"))))</f>
        <v/>
      </c>
      <c r="E137" s="12"/>
      <c r="F137" s="12"/>
      <c r="G137" s="13"/>
      <c r="H137" s="14"/>
      <c r="I137" s="16" t="str">
        <f t="shared" si="4"/>
        <v/>
      </c>
      <c r="J137" s="13"/>
      <c r="K137" s="13"/>
      <c r="L137" s="13"/>
      <c r="M137" s="13"/>
      <c r="N137" s="16" t="str">
        <f t="shared" si="5"/>
        <v/>
      </c>
      <c r="O137" s="13"/>
      <c r="P137" s="12"/>
    </row>
    <row r="138" spans="1:16">
      <c r="A138" s="12"/>
      <c r="B138" s="9"/>
      <c r="C138" s="15" t="str">
        <f>IF(B138="","",IF(AND(B138&gt;='01_Setup'!$B$7,B138&lt;='01_Setup'!$B$8),'01_Setup'!$B$6,"Outside selected year"))</f>
        <v/>
      </c>
      <c r="D138" s="15" t="str">
        <f>IF(B138="","",IF(B138&lt;=DATE('01_Setup'!$B$5,7,5),"Q132",IF(B138&lt;=DATE('01_Setup'!$B$5,10,5),"Q133",IF(B138&lt;=DATE('01_Setup'!$B$5+1,1,5),"Q134","Q135"))))</f>
        <v/>
      </c>
      <c r="E138" s="12"/>
      <c r="F138" s="12"/>
      <c r="G138" s="13"/>
      <c r="H138" s="14"/>
      <c r="I138" s="16" t="str">
        <f t="shared" si="4"/>
        <v/>
      </c>
      <c r="J138" s="13"/>
      <c r="K138" s="13"/>
      <c r="L138" s="13"/>
      <c r="M138" s="13"/>
      <c r="N138" s="16" t="str">
        <f t="shared" si="5"/>
        <v/>
      </c>
      <c r="O138" s="13"/>
      <c r="P138" s="12"/>
    </row>
    <row r="139" spans="1:16">
      <c r="A139" s="12"/>
      <c r="B139" s="9"/>
      <c r="C139" s="15" t="str">
        <f>IF(B139="","",IF(AND(B139&gt;='01_Setup'!$B$7,B139&lt;='01_Setup'!$B$8),'01_Setup'!$B$6,"Outside selected year"))</f>
        <v/>
      </c>
      <c r="D139" s="15" t="str">
        <f>IF(B139="","",IF(B139&lt;=DATE('01_Setup'!$B$5,7,5),"Q133",IF(B139&lt;=DATE('01_Setup'!$B$5,10,5),"Q134",IF(B139&lt;=DATE('01_Setup'!$B$5+1,1,5),"Q135","Q136"))))</f>
        <v/>
      </c>
      <c r="E139" s="12"/>
      <c r="F139" s="12"/>
      <c r="G139" s="13"/>
      <c r="H139" s="14"/>
      <c r="I139" s="16" t="str">
        <f t="shared" si="4"/>
        <v/>
      </c>
      <c r="J139" s="13"/>
      <c r="K139" s="13"/>
      <c r="L139" s="13"/>
      <c r="M139" s="13"/>
      <c r="N139" s="16" t="str">
        <f t="shared" si="5"/>
        <v/>
      </c>
      <c r="O139" s="13"/>
      <c r="P139" s="12"/>
    </row>
    <row r="140" spans="1:16">
      <c r="A140" s="12"/>
      <c r="B140" s="9"/>
      <c r="C140" s="15" t="str">
        <f>IF(B140="","",IF(AND(B140&gt;='01_Setup'!$B$7,B140&lt;='01_Setup'!$B$8),'01_Setup'!$B$6,"Outside selected year"))</f>
        <v/>
      </c>
      <c r="D140" s="15" t="str">
        <f>IF(B140="","",IF(B140&lt;=DATE('01_Setup'!$B$5,7,5),"Q134",IF(B140&lt;=DATE('01_Setup'!$B$5,10,5),"Q135",IF(B140&lt;=DATE('01_Setup'!$B$5+1,1,5),"Q136","Q137"))))</f>
        <v/>
      </c>
      <c r="E140" s="12"/>
      <c r="F140" s="12"/>
      <c r="G140" s="13"/>
      <c r="H140" s="14"/>
      <c r="I140" s="16" t="str">
        <f t="shared" si="4"/>
        <v/>
      </c>
      <c r="J140" s="13"/>
      <c r="K140" s="13"/>
      <c r="L140" s="13"/>
      <c r="M140" s="13"/>
      <c r="N140" s="16" t="str">
        <f t="shared" si="5"/>
        <v/>
      </c>
      <c r="O140" s="13"/>
      <c r="P140" s="12"/>
    </row>
    <row r="141" spans="1:16">
      <c r="A141" s="12"/>
      <c r="B141" s="9"/>
      <c r="C141" s="15" t="str">
        <f>IF(B141="","",IF(AND(B141&gt;='01_Setup'!$B$7,B141&lt;='01_Setup'!$B$8),'01_Setup'!$B$6,"Outside selected year"))</f>
        <v/>
      </c>
      <c r="D141" s="15" t="str">
        <f>IF(B141="","",IF(B141&lt;=DATE('01_Setup'!$B$5,7,5),"Q135",IF(B141&lt;=DATE('01_Setup'!$B$5,10,5),"Q136",IF(B141&lt;=DATE('01_Setup'!$B$5+1,1,5),"Q137","Q138"))))</f>
        <v/>
      </c>
      <c r="E141" s="12"/>
      <c r="F141" s="12"/>
      <c r="G141" s="13"/>
      <c r="H141" s="14"/>
      <c r="I141" s="16" t="str">
        <f t="shared" si="4"/>
        <v/>
      </c>
      <c r="J141" s="13"/>
      <c r="K141" s="13"/>
      <c r="L141" s="13"/>
      <c r="M141" s="13"/>
      <c r="N141" s="16" t="str">
        <f t="shared" si="5"/>
        <v/>
      </c>
      <c r="O141" s="13"/>
      <c r="P141" s="12"/>
    </row>
    <row r="142" spans="1:16">
      <c r="A142" s="12"/>
      <c r="B142" s="9"/>
      <c r="C142" s="15" t="str">
        <f>IF(B142="","",IF(AND(B142&gt;='01_Setup'!$B$7,B142&lt;='01_Setup'!$B$8),'01_Setup'!$B$6,"Outside selected year"))</f>
        <v/>
      </c>
      <c r="D142" s="15" t="str">
        <f>IF(B142="","",IF(B142&lt;=DATE('01_Setup'!$B$5,7,5),"Q136",IF(B142&lt;=DATE('01_Setup'!$B$5,10,5),"Q137",IF(B142&lt;=DATE('01_Setup'!$B$5+1,1,5),"Q138","Q139"))))</f>
        <v/>
      </c>
      <c r="E142" s="12"/>
      <c r="F142" s="12"/>
      <c r="G142" s="13"/>
      <c r="H142" s="14"/>
      <c r="I142" s="16" t="str">
        <f t="shared" si="4"/>
        <v/>
      </c>
      <c r="J142" s="13"/>
      <c r="K142" s="13"/>
      <c r="L142" s="13"/>
      <c r="M142" s="13"/>
      <c r="N142" s="16" t="str">
        <f t="shared" si="5"/>
        <v/>
      </c>
      <c r="O142" s="13"/>
      <c r="P142" s="12"/>
    </row>
    <row r="143" spans="1:16">
      <c r="A143" s="12"/>
      <c r="B143" s="9"/>
      <c r="C143" s="15" t="str">
        <f>IF(B143="","",IF(AND(B143&gt;='01_Setup'!$B$7,B143&lt;='01_Setup'!$B$8),'01_Setup'!$B$6,"Outside selected year"))</f>
        <v/>
      </c>
      <c r="D143" s="15" t="str">
        <f>IF(B143="","",IF(B143&lt;=DATE('01_Setup'!$B$5,7,5),"Q137",IF(B143&lt;=DATE('01_Setup'!$B$5,10,5),"Q138",IF(B143&lt;=DATE('01_Setup'!$B$5+1,1,5),"Q139","Q140"))))</f>
        <v/>
      </c>
      <c r="E143" s="12"/>
      <c r="F143" s="12"/>
      <c r="G143" s="13"/>
      <c r="H143" s="14"/>
      <c r="I143" s="16" t="str">
        <f t="shared" si="4"/>
        <v/>
      </c>
      <c r="J143" s="13"/>
      <c r="K143" s="13"/>
      <c r="L143" s="13"/>
      <c r="M143" s="13"/>
      <c r="N143" s="16" t="str">
        <f t="shared" si="5"/>
        <v/>
      </c>
      <c r="O143" s="13"/>
      <c r="P143" s="12"/>
    </row>
    <row r="144" spans="1:16">
      <c r="A144" s="12"/>
      <c r="B144" s="9"/>
      <c r="C144" s="15" t="str">
        <f>IF(B144="","",IF(AND(B144&gt;='01_Setup'!$B$7,B144&lt;='01_Setup'!$B$8),'01_Setup'!$B$6,"Outside selected year"))</f>
        <v/>
      </c>
      <c r="D144" s="15" t="str">
        <f>IF(B144="","",IF(B144&lt;=DATE('01_Setup'!$B$5,7,5),"Q138",IF(B144&lt;=DATE('01_Setup'!$B$5,10,5),"Q139",IF(B144&lt;=DATE('01_Setup'!$B$5+1,1,5),"Q140","Q141"))))</f>
        <v/>
      </c>
      <c r="E144" s="12"/>
      <c r="F144" s="12"/>
      <c r="G144" s="13"/>
      <c r="H144" s="14"/>
      <c r="I144" s="16" t="str">
        <f t="shared" si="4"/>
        <v/>
      </c>
      <c r="J144" s="13"/>
      <c r="K144" s="13"/>
      <c r="L144" s="13"/>
      <c r="M144" s="13"/>
      <c r="N144" s="16" t="str">
        <f t="shared" si="5"/>
        <v/>
      </c>
      <c r="O144" s="13"/>
      <c r="P144" s="12"/>
    </row>
    <row r="145" spans="1:16">
      <c r="A145" s="12"/>
      <c r="B145" s="9"/>
      <c r="C145" s="15" t="str">
        <f>IF(B145="","",IF(AND(B145&gt;='01_Setup'!$B$7,B145&lt;='01_Setup'!$B$8),'01_Setup'!$B$6,"Outside selected year"))</f>
        <v/>
      </c>
      <c r="D145" s="15" t="str">
        <f>IF(B145="","",IF(B145&lt;=DATE('01_Setup'!$B$5,7,5),"Q139",IF(B145&lt;=DATE('01_Setup'!$B$5,10,5),"Q140",IF(B145&lt;=DATE('01_Setup'!$B$5+1,1,5),"Q141","Q142"))))</f>
        <v/>
      </c>
      <c r="E145" s="12"/>
      <c r="F145" s="12"/>
      <c r="G145" s="13"/>
      <c r="H145" s="14"/>
      <c r="I145" s="16" t="str">
        <f t="shared" si="4"/>
        <v/>
      </c>
      <c r="J145" s="13"/>
      <c r="K145" s="13"/>
      <c r="L145" s="13"/>
      <c r="M145" s="13"/>
      <c r="N145" s="16" t="str">
        <f t="shared" si="5"/>
        <v/>
      </c>
      <c r="O145" s="13"/>
      <c r="P145" s="12"/>
    </row>
    <row r="146" spans="1:16">
      <c r="A146" s="12"/>
      <c r="B146" s="9"/>
      <c r="C146" s="15" t="str">
        <f>IF(B146="","",IF(AND(B146&gt;='01_Setup'!$B$7,B146&lt;='01_Setup'!$B$8),'01_Setup'!$B$6,"Outside selected year"))</f>
        <v/>
      </c>
      <c r="D146" s="15" t="str">
        <f>IF(B146="","",IF(B146&lt;=DATE('01_Setup'!$B$5,7,5),"Q140",IF(B146&lt;=DATE('01_Setup'!$B$5,10,5),"Q141",IF(B146&lt;=DATE('01_Setup'!$B$5+1,1,5),"Q142","Q143"))))</f>
        <v/>
      </c>
      <c r="E146" s="12"/>
      <c r="F146" s="12"/>
      <c r="G146" s="13"/>
      <c r="H146" s="14"/>
      <c r="I146" s="16" t="str">
        <f t="shared" si="4"/>
        <v/>
      </c>
      <c r="J146" s="13"/>
      <c r="K146" s="13"/>
      <c r="L146" s="13"/>
      <c r="M146" s="13"/>
      <c r="N146" s="16" t="str">
        <f t="shared" si="5"/>
        <v/>
      </c>
      <c r="O146" s="13"/>
      <c r="P146" s="12"/>
    </row>
    <row r="147" spans="1:16">
      <c r="A147" s="12"/>
      <c r="B147" s="9"/>
      <c r="C147" s="15" t="str">
        <f>IF(B147="","",IF(AND(B147&gt;='01_Setup'!$B$7,B147&lt;='01_Setup'!$B$8),'01_Setup'!$B$6,"Outside selected year"))</f>
        <v/>
      </c>
      <c r="D147" s="15" t="str">
        <f>IF(B147="","",IF(B147&lt;=DATE('01_Setup'!$B$5,7,5),"Q141",IF(B147&lt;=DATE('01_Setup'!$B$5,10,5),"Q142",IF(B147&lt;=DATE('01_Setup'!$B$5+1,1,5),"Q143","Q144"))))</f>
        <v/>
      </c>
      <c r="E147" s="12"/>
      <c r="F147" s="12"/>
      <c r="G147" s="13"/>
      <c r="H147" s="14"/>
      <c r="I147" s="16" t="str">
        <f t="shared" si="4"/>
        <v/>
      </c>
      <c r="J147" s="13"/>
      <c r="K147" s="13"/>
      <c r="L147" s="13"/>
      <c r="M147" s="13"/>
      <c r="N147" s="16" t="str">
        <f t="shared" si="5"/>
        <v/>
      </c>
      <c r="O147" s="13"/>
      <c r="P147" s="12"/>
    </row>
    <row r="148" spans="1:16">
      <c r="A148" s="12"/>
      <c r="B148" s="9"/>
      <c r="C148" s="15" t="str">
        <f>IF(B148="","",IF(AND(B148&gt;='01_Setup'!$B$7,B148&lt;='01_Setup'!$B$8),'01_Setup'!$B$6,"Outside selected year"))</f>
        <v/>
      </c>
      <c r="D148" s="15" t="str">
        <f>IF(B148="","",IF(B148&lt;=DATE('01_Setup'!$B$5,7,5),"Q142",IF(B148&lt;=DATE('01_Setup'!$B$5,10,5),"Q143",IF(B148&lt;=DATE('01_Setup'!$B$5+1,1,5),"Q144","Q145"))))</f>
        <v/>
      </c>
      <c r="E148" s="12"/>
      <c r="F148" s="12"/>
      <c r="G148" s="13"/>
      <c r="H148" s="14"/>
      <c r="I148" s="16" t="str">
        <f t="shared" si="4"/>
        <v/>
      </c>
      <c r="J148" s="13"/>
      <c r="K148" s="13"/>
      <c r="L148" s="13"/>
      <c r="M148" s="13"/>
      <c r="N148" s="16" t="str">
        <f t="shared" si="5"/>
        <v/>
      </c>
      <c r="O148" s="13"/>
      <c r="P148" s="12"/>
    </row>
    <row r="149" spans="1:16">
      <c r="A149" s="12"/>
      <c r="B149" s="9"/>
      <c r="C149" s="15" t="str">
        <f>IF(B149="","",IF(AND(B149&gt;='01_Setup'!$B$7,B149&lt;='01_Setup'!$B$8),'01_Setup'!$B$6,"Outside selected year"))</f>
        <v/>
      </c>
      <c r="D149" s="15" t="str">
        <f>IF(B149="","",IF(B149&lt;=DATE('01_Setup'!$B$5,7,5),"Q143",IF(B149&lt;=DATE('01_Setup'!$B$5,10,5),"Q144",IF(B149&lt;=DATE('01_Setup'!$B$5+1,1,5),"Q145","Q146"))))</f>
        <v/>
      </c>
      <c r="E149" s="12"/>
      <c r="F149" s="12"/>
      <c r="G149" s="13"/>
      <c r="H149" s="14"/>
      <c r="I149" s="16" t="str">
        <f t="shared" si="4"/>
        <v/>
      </c>
      <c r="J149" s="13"/>
      <c r="K149" s="13"/>
      <c r="L149" s="13"/>
      <c r="M149" s="13"/>
      <c r="N149" s="16" t="str">
        <f t="shared" si="5"/>
        <v/>
      </c>
      <c r="O149" s="13"/>
      <c r="P149" s="12"/>
    </row>
    <row r="150" spans="1:16">
      <c r="A150" s="12"/>
      <c r="B150" s="9"/>
      <c r="C150" s="15" t="str">
        <f>IF(B150="","",IF(AND(B150&gt;='01_Setup'!$B$7,B150&lt;='01_Setup'!$B$8),'01_Setup'!$B$6,"Outside selected year"))</f>
        <v/>
      </c>
      <c r="D150" s="15" t="str">
        <f>IF(B150="","",IF(B150&lt;=DATE('01_Setup'!$B$5,7,5),"Q144",IF(B150&lt;=DATE('01_Setup'!$B$5,10,5),"Q145",IF(B150&lt;=DATE('01_Setup'!$B$5+1,1,5),"Q146","Q147"))))</f>
        <v/>
      </c>
      <c r="E150" s="12"/>
      <c r="F150" s="12"/>
      <c r="G150" s="13"/>
      <c r="H150" s="14"/>
      <c r="I150" s="16" t="str">
        <f t="shared" si="4"/>
        <v/>
      </c>
      <c r="J150" s="13"/>
      <c r="K150" s="13"/>
      <c r="L150" s="13"/>
      <c r="M150" s="13"/>
      <c r="N150" s="16" t="str">
        <f t="shared" si="5"/>
        <v/>
      </c>
      <c r="O150" s="13"/>
      <c r="P150" s="12"/>
    </row>
    <row r="151" spans="1:16">
      <c r="A151" s="12"/>
      <c r="B151" s="9"/>
      <c r="C151" s="15" t="str">
        <f>IF(B151="","",IF(AND(B151&gt;='01_Setup'!$B$7,B151&lt;='01_Setup'!$B$8),'01_Setup'!$B$6,"Outside selected year"))</f>
        <v/>
      </c>
      <c r="D151" s="15" t="str">
        <f>IF(B151="","",IF(B151&lt;=DATE('01_Setup'!$B$5,7,5),"Q145",IF(B151&lt;=DATE('01_Setup'!$B$5,10,5),"Q146",IF(B151&lt;=DATE('01_Setup'!$B$5+1,1,5),"Q147","Q148"))))</f>
        <v/>
      </c>
      <c r="E151" s="12"/>
      <c r="F151" s="12"/>
      <c r="G151" s="13"/>
      <c r="H151" s="14"/>
      <c r="I151" s="16" t="str">
        <f t="shared" si="4"/>
        <v/>
      </c>
      <c r="J151" s="13"/>
      <c r="K151" s="13"/>
      <c r="L151" s="13"/>
      <c r="M151" s="13"/>
      <c r="N151" s="16" t="str">
        <f t="shared" si="5"/>
        <v/>
      </c>
      <c r="O151" s="13"/>
      <c r="P151" s="12"/>
    </row>
    <row r="152" spans="1:16">
      <c r="A152" s="12"/>
      <c r="B152" s="9"/>
      <c r="C152" s="15" t="str">
        <f>IF(B152="","",IF(AND(B152&gt;='01_Setup'!$B$7,B152&lt;='01_Setup'!$B$8),'01_Setup'!$B$6,"Outside selected year"))</f>
        <v/>
      </c>
      <c r="D152" s="15" t="str">
        <f>IF(B152="","",IF(B152&lt;=DATE('01_Setup'!$B$5,7,5),"Q146",IF(B152&lt;=DATE('01_Setup'!$B$5,10,5),"Q147",IF(B152&lt;=DATE('01_Setup'!$B$5+1,1,5),"Q148","Q149"))))</f>
        <v/>
      </c>
      <c r="E152" s="12"/>
      <c r="F152" s="12"/>
      <c r="G152" s="13"/>
      <c r="H152" s="14"/>
      <c r="I152" s="16" t="str">
        <f t="shared" si="4"/>
        <v/>
      </c>
      <c r="J152" s="13"/>
      <c r="K152" s="13"/>
      <c r="L152" s="13"/>
      <c r="M152" s="13"/>
      <c r="N152" s="16" t="str">
        <f t="shared" si="5"/>
        <v/>
      </c>
      <c r="O152" s="13"/>
      <c r="P152" s="12"/>
    </row>
    <row r="153" spans="1:16">
      <c r="A153" s="12"/>
      <c r="B153" s="9"/>
      <c r="C153" s="15" t="str">
        <f>IF(B153="","",IF(AND(B153&gt;='01_Setup'!$B$7,B153&lt;='01_Setup'!$B$8),'01_Setup'!$B$6,"Outside selected year"))</f>
        <v/>
      </c>
      <c r="D153" s="15" t="str">
        <f>IF(B153="","",IF(B153&lt;=DATE('01_Setup'!$B$5,7,5),"Q147",IF(B153&lt;=DATE('01_Setup'!$B$5,10,5),"Q148",IF(B153&lt;=DATE('01_Setup'!$B$5+1,1,5),"Q149","Q150"))))</f>
        <v/>
      </c>
      <c r="E153" s="12"/>
      <c r="F153" s="12"/>
      <c r="G153" s="13"/>
      <c r="H153" s="14"/>
      <c r="I153" s="16" t="str">
        <f t="shared" si="4"/>
        <v/>
      </c>
      <c r="J153" s="13"/>
      <c r="K153" s="13"/>
      <c r="L153" s="13"/>
      <c r="M153" s="13"/>
      <c r="N153" s="16" t="str">
        <f t="shared" si="5"/>
        <v/>
      </c>
      <c r="O153" s="13"/>
      <c r="P153" s="12"/>
    </row>
    <row r="154" spans="1:16">
      <c r="A154" s="12"/>
      <c r="B154" s="9"/>
      <c r="C154" s="15" t="str">
        <f>IF(B154="","",IF(AND(B154&gt;='01_Setup'!$B$7,B154&lt;='01_Setup'!$B$8),'01_Setup'!$B$6,"Outside selected year"))</f>
        <v/>
      </c>
      <c r="D154" s="15" t="str">
        <f>IF(B154="","",IF(B154&lt;=DATE('01_Setup'!$B$5,7,5),"Q148",IF(B154&lt;=DATE('01_Setup'!$B$5,10,5),"Q149",IF(B154&lt;=DATE('01_Setup'!$B$5+1,1,5),"Q150","Q151"))))</f>
        <v/>
      </c>
      <c r="E154" s="12"/>
      <c r="F154" s="12"/>
      <c r="G154" s="13"/>
      <c r="H154" s="14"/>
      <c r="I154" s="16" t="str">
        <f t="shared" si="4"/>
        <v/>
      </c>
      <c r="J154" s="13"/>
      <c r="K154" s="13"/>
      <c r="L154" s="13"/>
      <c r="M154" s="13"/>
      <c r="N154" s="16" t="str">
        <f t="shared" si="5"/>
        <v/>
      </c>
      <c r="O154" s="13"/>
      <c r="P154" s="12"/>
    </row>
    <row r="155" spans="1:16">
      <c r="A155" s="12"/>
      <c r="B155" s="9"/>
      <c r="C155" s="15" t="str">
        <f>IF(B155="","",IF(AND(B155&gt;='01_Setup'!$B$7,B155&lt;='01_Setup'!$B$8),'01_Setup'!$B$6,"Outside selected year"))</f>
        <v/>
      </c>
      <c r="D155" s="15" t="str">
        <f>IF(B155="","",IF(B155&lt;=DATE('01_Setup'!$B$5,7,5),"Q149",IF(B155&lt;=DATE('01_Setup'!$B$5,10,5),"Q150",IF(B155&lt;=DATE('01_Setup'!$B$5+1,1,5),"Q151","Q152"))))</f>
        <v/>
      </c>
      <c r="E155" s="12"/>
      <c r="F155" s="12"/>
      <c r="G155" s="13"/>
      <c r="H155" s="14"/>
      <c r="I155" s="16" t="str">
        <f t="shared" si="4"/>
        <v/>
      </c>
      <c r="J155" s="13"/>
      <c r="K155" s="13"/>
      <c r="L155" s="13"/>
      <c r="M155" s="13"/>
      <c r="N155" s="16" t="str">
        <f t="shared" si="5"/>
        <v/>
      </c>
      <c r="O155" s="13"/>
      <c r="P155" s="12"/>
    </row>
    <row r="156" spans="1:16">
      <c r="A156" s="12"/>
      <c r="B156" s="9"/>
      <c r="C156" s="15" t="str">
        <f>IF(B156="","",IF(AND(B156&gt;='01_Setup'!$B$7,B156&lt;='01_Setup'!$B$8),'01_Setup'!$B$6,"Outside selected year"))</f>
        <v/>
      </c>
      <c r="D156" s="15" t="str">
        <f>IF(B156="","",IF(B156&lt;=DATE('01_Setup'!$B$5,7,5),"Q150",IF(B156&lt;=DATE('01_Setup'!$B$5,10,5),"Q151",IF(B156&lt;=DATE('01_Setup'!$B$5+1,1,5),"Q152","Q153"))))</f>
        <v/>
      </c>
      <c r="E156" s="12"/>
      <c r="F156" s="12"/>
      <c r="G156" s="13"/>
      <c r="H156" s="14"/>
      <c r="I156" s="16" t="str">
        <f t="shared" si="4"/>
        <v/>
      </c>
      <c r="J156" s="13"/>
      <c r="K156" s="13"/>
      <c r="L156" s="13"/>
      <c r="M156" s="13"/>
      <c r="N156" s="16" t="str">
        <f t="shared" si="5"/>
        <v/>
      </c>
      <c r="O156" s="13"/>
      <c r="P156" s="12"/>
    </row>
    <row r="157" spans="1:16">
      <c r="A157" s="12"/>
      <c r="B157" s="9"/>
      <c r="C157" s="15" t="str">
        <f>IF(B157="","",IF(AND(B157&gt;='01_Setup'!$B$7,B157&lt;='01_Setup'!$B$8),'01_Setup'!$B$6,"Outside selected year"))</f>
        <v/>
      </c>
      <c r="D157" s="15" t="str">
        <f>IF(B157="","",IF(B157&lt;=DATE('01_Setup'!$B$5,7,5),"Q151",IF(B157&lt;=DATE('01_Setup'!$B$5,10,5),"Q152",IF(B157&lt;=DATE('01_Setup'!$B$5+1,1,5),"Q153","Q154"))))</f>
        <v/>
      </c>
      <c r="E157" s="12"/>
      <c r="F157" s="12"/>
      <c r="G157" s="13"/>
      <c r="H157" s="14"/>
      <c r="I157" s="16" t="str">
        <f t="shared" si="4"/>
        <v/>
      </c>
      <c r="J157" s="13"/>
      <c r="K157" s="13"/>
      <c r="L157" s="13"/>
      <c r="M157" s="13"/>
      <c r="N157" s="16" t="str">
        <f t="shared" si="5"/>
        <v/>
      </c>
      <c r="O157" s="13"/>
      <c r="P157" s="12"/>
    </row>
    <row r="158" spans="1:16">
      <c r="A158" s="12"/>
      <c r="B158" s="9"/>
      <c r="C158" s="15" t="str">
        <f>IF(B158="","",IF(AND(B158&gt;='01_Setup'!$B$7,B158&lt;='01_Setup'!$B$8),'01_Setup'!$B$6,"Outside selected year"))</f>
        <v/>
      </c>
      <c r="D158" s="15" t="str">
        <f>IF(B158="","",IF(B158&lt;=DATE('01_Setup'!$B$5,7,5),"Q152",IF(B158&lt;=DATE('01_Setup'!$B$5,10,5),"Q153",IF(B158&lt;=DATE('01_Setup'!$B$5+1,1,5),"Q154","Q155"))))</f>
        <v/>
      </c>
      <c r="E158" s="12"/>
      <c r="F158" s="12"/>
      <c r="G158" s="13"/>
      <c r="H158" s="14"/>
      <c r="I158" s="16" t="str">
        <f t="shared" si="4"/>
        <v/>
      </c>
      <c r="J158" s="13"/>
      <c r="K158" s="13"/>
      <c r="L158" s="13"/>
      <c r="M158" s="13"/>
      <c r="N158" s="16" t="str">
        <f t="shared" si="5"/>
        <v/>
      </c>
      <c r="O158" s="13"/>
      <c r="P158" s="12"/>
    </row>
    <row r="159" spans="1:16">
      <c r="A159" s="12"/>
      <c r="B159" s="9"/>
      <c r="C159" s="15" t="str">
        <f>IF(B159="","",IF(AND(B159&gt;='01_Setup'!$B$7,B159&lt;='01_Setup'!$B$8),'01_Setup'!$B$6,"Outside selected year"))</f>
        <v/>
      </c>
      <c r="D159" s="15" t="str">
        <f>IF(B159="","",IF(B159&lt;=DATE('01_Setup'!$B$5,7,5),"Q153",IF(B159&lt;=DATE('01_Setup'!$B$5,10,5),"Q154",IF(B159&lt;=DATE('01_Setup'!$B$5+1,1,5),"Q155","Q156"))))</f>
        <v/>
      </c>
      <c r="E159" s="12"/>
      <c r="F159" s="12"/>
      <c r="G159" s="13"/>
      <c r="H159" s="14"/>
      <c r="I159" s="16" t="str">
        <f t="shared" si="4"/>
        <v/>
      </c>
      <c r="J159" s="13"/>
      <c r="K159" s="13"/>
      <c r="L159" s="13"/>
      <c r="M159" s="13"/>
      <c r="N159" s="16" t="str">
        <f t="shared" si="5"/>
        <v/>
      </c>
      <c r="O159" s="13"/>
      <c r="P159" s="12"/>
    </row>
    <row r="160" spans="1:16">
      <c r="A160" s="12"/>
      <c r="B160" s="9"/>
      <c r="C160" s="15" t="str">
        <f>IF(B160="","",IF(AND(B160&gt;='01_Setup'!$B$7,B160&lt;='01_Setup'!$B$8),'01_Setup'!$B$6,"Outside selected year"))</f>
        <v/>
      </c>
      <c r="D160" s="15" t="str">
        <f>IF(B160="","",IF(B160&lt;=DATE('01_Setup'!$B$5,7,5),"Q154",IF(B160&lt;=DATE('01_Setup'!$B$5,10,5),"Q155",IF(B160&lt;=DATE('01_Setup'!$B$5+1,1,5),"Q156","Q157"))))</f>
        <v/>
      </c>
      <c r="E160" s="12"/>
      <c r="F160" s="12"/>
      <c r="G160" s="13"/>
      <c r="H160" s="14"/>
      <c r="I160" s="16" t="str">
        <f t="shared" si="4"/>
        <v/>
      </c>
      <c r="J160" s="13"/>
      <c r="K160" s="13"/>
      <c r="L160" s="13"/>
      <c r="M160" s="13"/>
      <c r="N160" s="16" t="str">
        <f t="shared" si="5"/>
        <v/>
      </c>
      <c r="O160" s="13"/>
      <c r="P160" s="12"/>
    </row>
    <row r="161" spans="1:16">
      <c r="A161" s="12"/>
      <c r="B161" s="9"/>
      <c r="C161" s="15" t="str">
        <f>IF(B161="","",IF(AND(B161&gt;='01_Setup'!$B$7,B161&lt;='01_Setup'!$B$8),'01_Setup'!$B$6,"Outside selected year"))</f>
        <v/>
      </c>
      <c r="D161" s="15" t="str">
        <f>IF(B161="","",IF(B161&lt;=DATE('01_Setup'!$B$5,7,5),"Q155",IF(B161&lt;=DATE('01_Setup'!$B$5,10,5),"Q156",IF(B161&lt;=DATE('01_Setup'!$B$5+1,1,5),"Q157","Q158"))))</f>
        <v/>
      </c>
      <c r="E161" s="12"/>
      <c r="F161" s="12"/>
      <c r="G161" s="13"/>
      <c r="H161" s="14"/>
      <c r="I161" s="16" t="str">
        <f t="shared" si="4"/>
        <v/>
      </c>
      <c r="J161" s="13"/>
      <c r="K161" s="13"/>
      <c r="L161" s="13"/>
      <c r="M161" s="13"/>
      <c r="N161" s="16" t="str">
        <f t="shared" si="5"/>
        <v/>
      </c>
      <c r="O161" s="13"/>
      <c r="P161" s="12"/>
    </row>
    <row r="162" spans="1:16">
      <c r="A162" s="12"/>
      <c r="B162" s="9"/>
      <c r="C162" s="15" t="str">
        <f>IF(B162="","",IF(AND(B162&gt;='01_Setup'!$B$7,B162&lt;='01_Setup'!$B$8),'01_Setup'!$B$6,"Outside selected year"))</f>
        <v/>
      </c>
      <c r="D162" s="15" t="str">
        <f>IF(B162="","",IF(B162&lt;=DATE('01_Setup'!$B$5,7,5),"Q156",IF(B162&lt;=DATE('01_Setup'!$B$5,10,5),"Q157",IF(B162&lt;=DATE('01_Setup'!$B$5+1,1,5),"Q158","Q159"))))</f>
        <v/>
      </c>
      <c r="E162" s="12"/>
      <c r="F162" s="12"/>
      <c r="G162" s="13"/>
      <c r="H162" s="14"/>
      <c r="I162" s="16" t="str">
        <f t="shared" si="4"/>
        <v/>
      </c>
      <c r="J162" s="13"/>
      <c r="K162" s="13"/>
      <c r="L162" s="13"/>
      <c r="M162" s="13"/>
      <c r="N162" s="16" t="str">
        <f t="shared" si="5"/>
        <v/>
      </c>
      <c r="O162" s="13"/>
      <c r="P162" s="12"/>
    </row>
    <row r="163" spans="1:16">
      <c r="A163" s="12"/>
      <c r="B163" s="9"/>
      <c r="C163" s="15" t="str">
        <f>IF(B163="","",IF(AND(B163&gt;='01_Setup'!$B$7,B163&lt;='01_Setup'!$B$8),'01_Setup'!$B$6,"Outside selected year"))</f>
        <v/>
      </c>
      <c r="D163" s="15" t="str">
        <f>IF(B163="","",IF(B163&lt;=DATE('01_Setup'!$B$5,7,5),"Q157",IF(B163&lt;=DATE('01_Setup'!$B$5,10,5),"Q158",IF(B163&lt;=DATE('01_Setup'!$B$5+1,1,5),"Q159","Q160"))))</f>
        <v/>
      </c>
      <c r="E163" s="12"/>
      <c r="F163" s="12"/>
      <c r="G163" s="13"/>
      <c r="H163" s="14"/>
      <c r="I163" s="16" t="str">
        <f t="shared" si="4"/>
        <v/>
      </c>
      <c r="J163" s="13"/>
      <c r="K163" s="13"/>
      <c r="L163" s="13"/>
      <c r="M163" s="13"/>
      <c r="N163" s="16" t="str">
        <f t="shared" si="5"/>
        <v/>
      </c>
      <c r="O163" s="13"/>
      <c r="P163" s="12"/>
    </row>
    <row r="164" spans="1:16">
      <c r="A164" s="12"/>
      <c r="B164" s="9"/>
      <c r="C164" s="15" t="str">
        <f>IF(B164="","",IF(AND(B164&gt;='01_Setup'!$B$7,B164&lt;='01_Setup'!$B$8),'01_Setup'!$B$6,"Outside selected year"))</f>
        <v/>
      </c>
      <c r="D164" s="15" t="str">
        <f>IF(B164="","",IF(B164&lt;=DATE('01_Setup'!$B$5,7,5),"Q158",IF(B164&lt;=DATE('01_Setup'!$B$5,10,5),"Q159",IF(B164&lt;=DATE('01_Setup'!$B$5+1,1,5),"Q160","Q161"))))</f>
        <v/>
      </c>
      <c r="E164" s="12"/>
      <c r="F164" s="12"/>
      <c r="G164" s="13"/>
      <c r="H164" s="14"/>
      <c r="I164" s="16" t="str">
        <f t="shared" si="4"/>
        <v/>
      </c>
      <c r="J164" s="13"/>
      <c r="K164" s="13"/>
      <c r="L164" s="13"/>
      <c r="M164" s="13"/>
      <c r="N164" s="16" t="str">
        <f t="shared" si="5"/>
        <v/>
      </c>
      <c r="O164" s="13"/>
      <c r="P164" s="12"/>
    </row>
    <row r="165" spans="1:16">
      <c r="A165" s="12"/>
      <c r="B165" s="9"/>
      <c r="C165" s="15" t="str">
        <f>IF(B165="","",IF(AND(B165&gt;='01_Setup'!$B$7,B165&lt;='01_Setup'!$B$8),'01_Setup'!$B$6,"Outside selected year"))</f>
        <v/>
      </c>
      <c r="D165" s="15" t="str">
        <f>IF(B165="","",IF(B165&lt;=DATE('01_Setup'!$B$5,7,5),"Q159",IF(B165&lt;=DATE('01_Setup'!$B$5,10,5),"Q160",IF(B165&lt;=DATE('01_Setup'!$B$5+1,1,5),"Q161","Q162"))))</f>
        <v/>
      </c>
      <c r="E165" s="12"/>
      <c r="F165" s="12"/>
      <c r="G165" s="13"/>
      <c r="H165" s="14"/>
      <c r="I165" s="16" t="str">
        <f t="shared" si="4"/>
        <v/>
      </c>
      <c r="J165" s="13"/>
      <c r="K165" s="13"/>
      <c r="L165" s="13"/>
      <c r="M165" s="13"/>
      <c r="N165" s="16" t="str">
        <f t="shared" si="5"/>
        <v/>
      </c>
      <c r="O165" s="13"/>
      <c r="P165" s="12"/>
    </row>
    <row r="166" spans="1:16">
      <c r="A166" s="12"/>
      <c r="B166" s="9"/>
      <c r="C166" s="15" t="str">
        <f>IF(B166="","",IF(AND(B166&gt;='01_Setup'!$B$7,B166&lt;='01_Setup'!$B$8),'01_Setup'!$B$6,"Outside selected year"))</f>
        <v/>
      </c>
      <c r="D166" s="15" t="str">
        <f>IF(B166="","",IF(B166&lt;=DATE('01_Setup'!$B$5,7,5),"Q160",IF(B166&lt;=DATE('01_Setup'!$B$5,10,5),"Q161",IF(B166&lt;=DATE('01_Setup'!$B$5+1,1,5),"Q162","Q163"))))</f>
        <v/>
      </c>
      <c r="E166" s="12"/>
      <c r="F166" s="12"/>
      <c r="G166" s="13"/>
      <c r="H166" s="14"/>
      <c r="I166" s="16" t="str">
        <f t="shared" si="4"/>
        <v/>
      </c>
      <c r="J166" s="13"/>
      <c r="K166" s="13"/>
      <c r="L166" s="13"/>
      <c r="M166" s="13"/>
      <c r="N166" s="16" t="str">
        <f t="shared" si="5"/>
        <v/>
      </c>
      <c r="O166" s="13"/>
      <c r="P166" s="12"/>
    </row>
    <row r="167" spans="1:16">
      <c r="A167" s="12"/>
      <c r="B167" s="9"/>
      <c r="C167" s="15" t="str">
        <f>IF(B167="","",IF(AND(B167&gt;='01_Setup'!$B$7,B167&lt;='01_Setup'!$B$8),'01_Setup'!$B$6,"Outside selected year"))</f>
        <v/>
      </c>
      <c r="D167" s="15" t="str">
        <f>IF(B167="","",IF(B167&lt;=DATE('01_Setup'!$B$5,7,5),"Q161",IF(B167&lt;=DATE('01_Setup'!$B$5,10,5),"Q162",IF(B167&lt;=DATE('01_Setup'!$B$5+1,1,5),"Q163","Q164"))))</f>
        <v/>
      </c>
      <c r="E167" s="12"/>
      <c r="F167" s="12"/>
      <c r="G167" s="13"/>
      <c r="H167" s="14"/>
      <c r="I167" s="16" t="str">
        <f t="shared" si="4"/>
        <v/>
      </c>
      <c r="J167" s="13"/>
      <c r="K167" s="13"/>
      <c r="L167" s="13"/>
      <c r="M167" s="13"/>
      <c r="N167" s="16" t="str">
        <f t="shared" si="5"/>
        <v/>
      </c>
      <c r="O167" s="13"/>
      <c r="P167" s="12"/>
    </row>
    <row r="168" spans="1:16">
      <c r="A168" s="12"/>
      <c r="B168" s="9"/>
      <c r="C168" s="15" t="str">
        <f>IF(B168="","",IF(AND(B168&gt;='01_Setup'!$B$7,B168&lt;='01_Setup'!$B$8),'01_Setup'!$B$6,"Outside selected year"))</f>
        <v/>
      </c>
      <c r="D168" s="15" t="str">
        <f>IF(B168="","",IF(B168&lt;=DATE('01_Setup'!$B$5,7,5),"Q162",IF(B168&lt;=DATE('01_Setup'!$B$5,10,5),"Q163",IF(B168&lt;=DATE('01_Setup'!$B$5+1,1,5),"Q164","Q165"))))</f>
        <v/>
      </c>
      <c r="E168" s="12"/>
      <c r="F168" s="12"/>
      <c r="G168" s="13"/>
      <c r="H168" s="14"/>
      <c r="I168" s="16" t="str">
        <f t="shared" si="4"/>
        <v/>
      </c>
      <c r="J168" s="13"/>
      <c r="K168" s="13"/>
      <c r="L168" s="13"/>
      <c r="M168" s="13"/>
      <c r="N168" s="16" t="str">
        <f t="shared" si="5"/>
        <v/>
      </c>
      <c r="O168" s="13"/>
      <c r="P168" s="12"/>
    </row>
    <row r="169" spans="1:16">
      <c r="A169" s="12"/>
      <c r="B169" s="9"/>
      <c r="C169" s="15" t="str">
        <f>IF(B169="","",IF(AND(B169&gt;='01_Setup'!$B$7,B169&lt;='01_Setup'!$B$8),'01_Setup'!$B$6,"Outside selected year"))</f>
        <v/>
      </c>
      <c r="D169" s="15" t="str">
        <f>IF(B169="","",IF(B169&lt;=DATE('01_Setup'!$B$5,7,5),"Q163",IF(B169&lt;=DATE('01_Setup'!$B$5,10,5),"Q164",IF(B169&lt;=DATE('01_Setup'!$B$5+1,1,5),"Q165","Q166"))))</f>
        <v/>
      </c>
      <c r="E169" s="12"/>
      <c r="F169" s="12"/>
      <c r="G169" s="13"/>
      <c r="H169" s="14"/>
      <c r="I169" s="16" t="str">
        <f t="shared" si="4"/>
        <v/>
      </c>
      <c r="J169" s="13"/>
      <c r="K169" s="13"/>
      <c r="L169" s="13"/>
      <c r="M169" s="13"/>
      <c r="N169" s="16" t="str">
        <f t="shared" si="5"/>
        <v/>
      </c>
      <c r="O169" s="13"/>
      <c r="P169" s="12"/>
    </row>
    <row r="170" spans="1:16">
      <c r="A170" s="12"/>
      <c r="B170" s="9"/>
      <c r="C170" s="15" t="str">
        <f>IF(B170="","",IF(AND(B170&gt;='01_Setup'!$B$7,B170&lt;='01_Setup'!$B$8),'01_Setup'!$B$6,"Outside selected year"))</f>
        <v/>
      </c>
      <c r="D170" s="15" t="str">
        <f>IF(B170="","",IF(B170&lt;=DATE('01_Setup'!$B$5,7,5),"Q164",IF(B170&lt;=DATE('01_Setup'!$B$5,10,5),"Q165",IF(B170&lt;=DATE('01_Setup'!$B$5+1,1,5),"Q166","Q167"))))</f>
        <v/>
      </c>
      <c r="E170" s="12"/>
      <c r="F170" s="12"/>
      <c r="G170" s="13"/>
      <c r="H170" s="14"/>
      <c r="I170" s="16" t="str">
        <f t="shared" si="4"/>
        <v/>
      </c>
      <c r="J170" s="13"/>
      <c r="K170" s="13"/>
      <c r="L170" s="13"/>
      <c r="M170" s="13"/>
      <c r="N170" s="16" t="str">
        <f t="shared" si="5"/>
        <v/>
      </c>
      <c r="O170" s="13"/>
      <c r="P170" s="12"/>
    </row>
    <row r="171" spans="1:16">
      <c r="A171" s="12"/>
      <c r="B171" s="9"/>
      <c r="C171" s="15" t="str">
        <f>IF(B171="","",IF(AND(B171&gt;='01_Setup'!$B$7,B171&lt;='01_Setup'!$B$8),'01_Setup'!$B$6,"Outside selected year"))</f>
        <v/>
      </c>
      <c r="D171" s="15" t="str">
        <f>IF(B171="","",IF(B171&lt;=DATE('01_Setup'!$B$5,7,5),"Q165",IF(B171&lt;=DATE('01_Setup'!$B$5,10,5),"Q166",IF(B171&lt;=DATE('01_Setup'!$B$5+1,1,5),"Q167","Q168"))))</f>
        <v/>
      </c>
      <c r="E171" s="12"/>
      <c r="F171" s="12"/>
      <c r="G171" s="13"/>
      <c r="H171" s="14"/>
      <c r="I171" s="16" t="str">
        <f t="shared" si="4"/>
        <v/>
      </c>
      <c r="J171" s="13"/>
      <c r="K171" s="13"/>
      <c r="L171" s="13"/>
      <c r="M171" s="13"/>
      <c r="N171" s="16" t="str">
        <f t="shared" si="5"/>
        <v/>
      </c>
      <c r="O171" s="13"/>
      <c r="P171" s="12"/>
    </row>
    <row r="172" spans="1:16">
      <c r="A172" s="12"/>
      <c r="B172" s="9"/>
      <c r="C172" s="15" t="str">
        <f>IF(B172="","",IF(AND(B172&gt;='01_Setup'!$B$7,B172&lt;='01_Setup'!$B$8),'01_Setup'!$B$6,"Outside selected year"))</f>
        <v/>
      </c>
      <c r="D172" s="15" t="str">
        <f>IF(B172="","",IF(B172&lt;=DATE('01_Setup'!$B$5,7,5),"Q166",IF(B172&lt;=DATE('01_Setup'!$B$5,10,5),"Q167",IF(B172&lt;=DATE('01_Setup'!$B$5+1,1,5),"Q168","Q169"))))</f>
        <v/>
      </c>
      <c r="E172" s="12"/>
      <c r="F172" s="12"/>
      <c r="G172" s="13"/>
      <c r="H172" s="14"/>
      <c r="I172" s="16" t="str">
        <f t="shared" si="4"/>
        <v/>
      </c>
      <c r="J172" s="13"/>
      <c r="K172" s="13"/>
      <c r="L172" s="13"/>
      <c r="M172" s="13"/>
      <c r="N172" s="16" t="str">
        <f t="shared" si="5"/>
        <v/>
      </c>
      <c r="O172" s="13"/>
      <c r="P172" s="12"/>
    </row>
    <row r="173" spans="1:16">
      <c r="A173" s="12"/>
      <c r="B173" s="9"/>
      <c r="C173" s="15" t="str">
        <f>IF(B173="","",IF(AND(B173&gt;='01_Setup'!$B$7,B173&lt;='01_Setup'!$B$8),'01_Setup'!$B$6,"Outside selected year"))</f>
        <v/>
      </c>
      <c r="D173" s="15" t="str">
        <f>IF(B173="","",IF(B173&lt;=DATE('01_Setup'!$B$5,7,5),"Q167",IF(B173&lt;=DATE('01_Setup'!$B$5,10,5),"Q168",IF(B173&lt;=DATE('01_Setup'!$B$5+1,1,5),"Q169","Q170"))))</f>
        <v/>
      </c>
      <c r="E173" s="12"/>
      <c r="F173" s="12"/>
      <c r="G173" s="13"/>
      <c r="H173" s="14"/>
      <c r="I173" s="16" t="str">
        <f t="shared" si="4"/>
        <v/>
      </c>
      <c r="J173" s="13"/>
      <c r="K173" s="13"/>
      <c r="L173" s="13"/>
      <c r="M173" s="13"/>
      <c r="N173" s="16" t="str">
        <f t="shared" si="5"/>
        <v/>
      </c>
      <c r="O173" s="13"/>
      <c r="P173" s="12"/>
    </row>
    <row r="174" spans="1:16">
      <c r="A174" s="12"/>
      <c r="B174" s="9"/>
      <c r="C174" s="15" t="str">
        <f>IF(B174="","",IF(AND(B174&gt;='01_Setup'!$B$7,B174&lt;='01_Setup'!$B$8),'01_Setup'!$B$6,"Outside selected year"))</f>
        <v/>
      </c>
      <c r="D174" s="15" t="str">
        <f>IF(B174="","",IF(B174&lt;=DATE('01_Setup'!$B$5,7,5),"Q168",IF(B174&lt;=DATE('01_Setup'!$B$5,10,5),"Q169",IF(B174&lt;=DATE('01_Setup'!$B$5+1,1,5),"Q170","Q171"))))</f>
        <v/>
      </c>
      <c r="E174" s="12"/>
      <c r="F174" s="12"/>
      <c r="G174" s="13"/>
      <c r="H174" s="14"/>
      <c r="I174" s="16" t="str">
        <f t="shared" si="4"/>
        <v/>
      </c>
      <c r="J174" s="13"/>
      <c r="K174" s="13"/>
      <c r="L174" s="13"/>
      <c r="M174" s="13"/>
      <c r="N174" s="16" t="str">
        <f t="shared" si="5"/>
        <v/>
      </c>
      <c r="O174" s="13"/>
      <c r="P174" s="12"/>
    </row>
    <row r="175" spans="1:16">
      <c r="A175" s="12"/>
      <c r="B175" s="9"/>
      <c r="C175" s="15" t="str">
        <f>IF(B175="","",IF(AND(B175&gt;='01_Setup'!$B$7,B175&lt;='01_Setup'!$B$8),'01_Setup'!$B$6,"Outside selected year"))</f>
        <v/>
      </c>
      <c r="D175" s="15" t="str">
        <f>IF(B175="","",IF(B175&lt;=DATE('01_Setup'!$B$5,7,5),"Q169",IF(B175&lt;=DATE('01_Setup'!$B$5,10,5),"Q170",IF(B175&lt;=DATE('01_Setup'!$B$5+1,1,5),"Q171","Q172"))))</f>
        <v/>
      </c>
      <c r="E175" s="12"/>
      <c r="F175" s="12"/>
      <c r="G175" s="13"/>
      <c r="H175" s="14"/>
      <c r="I175" s="16" t="str">
        <f t="shared" si="4"/>
        <v/>
      </c>
      <c r="J175" s="13"/>
      <c r="K175" s="13"/>
      <c r="L175" s="13"/>
      <c r="M175" s="13"/>
      <c r="N175" s="16" t="str">
        <f t="shared" si="5"/>
        <v/>
      </c>
      <c r="O175" s="13"/>
      <c r="P175" s="12"/>
    </row>
    <row r="176" spans="1:16">
      <c r="A176" s="12"/>
      <c r="B176" s="9"/>
      <c r="C176" s="15" t="str">
        <f>IF(B176="","",IF(AND(B176&gt;='01_Setup'!$B$7,B176&lt;='01_Setup'!$B$8),'01_Setup'!$B$6,"Outside selected year"))</f>
        <v/>
      </c>
      <c r="D176" s="15" t="str">
        <f>IF(B176="","",IF(B176&lt;=DATE('01_Setup'!$B$5,7,5),"Q170",IF(B176&lt;=DATE('01_Setup'!$B$5,10,5),"Q171",IF(B176&lt;=DATE('01_Setup'!$B$5+1,1,5),"Q172","Q173"))))</f>
        <v/>
      </c>
      <c r="E176" s="12"/>
      <c r="F176" s="12"/>
      <c r="G176" s="13"/>
      <c r="H176" s="14"/>
      <c r="I176" s="16" t="str">
        <f t="shared" si="4"/>
        <v/>
      </c>
      <c r="J176" s="13"/>
      <c r="K176" s="13"/>
      <c r="L176" s="13"/>
      <c r="M176" s="13"/>
      <c r="N176" s="16" t="str">
        <f t="shared" si="5"/>
        <v/>
      </c>
      <c r="O176" s="13"/>
      <c r="P176" s="12"/>
    </row>
    <row r="177" spans="1:16">
      <c r="A177" s="12"/>
      <c r="B177" s="9"/>
      <c r="C177" s="15" t="str">
        <f>IF(B177="","",IF(AND(B177&gt;='01_Setup'!$B$7,B177&lt;='01_Setup'!$B$8),'01_Setup'!$B$6,"Outside selected year"))</f>
        <v/>
      </c>
      <c r="D177" s="15" t="str">
        <f>IF(B177="","",IF(B177&lt;=DATE('01_Setup'!$B$5,7,5),"Q171",IF(B177&lt;=DATE('01_Setup'!$B$5,10,5),"Q172",IF(B177&lt;=DATE('01_Setup'!$B$5+1,1,5),"Q173","Q174"))))</f>
        <v/>
      </c>
      <c r="E177" s="12"/>
      <c r="F177" s="12"/>
      <c r="G177" s="13"/>
      <c r="H177" s="14"/>
      <c r="I177" s="16" t="str">
        <f t="shared" si="4"/>
        <v/>
      </c>
      <c r="J177" s="13"/>
      <c r="K177" s="13"/>
      <c r="L177" s="13"/>
      <c r="M177" s="13"/>
      <c r="N177" s="16" t="str">
        <f t="shared" si="5"/>
        <v/>
      </c>
      <c r="O177" s="13"/>
      <c r="P177" s="12"/>
    </row>
    <row r="178" spans="1:16">
      <c r="A178" s="12"/>
      <c r="B178" s="9"/>
      <c r="C178" s="15" t="str">
        <f>IF(B178="","",IF(AND(B178&gt;='01_Setup'!$B$7,B178&lt;='01_Setup'!$B$8),'01_Setup'!$B$6,"Outside selected year"))</f>
        <v/>
      </c>
      <c r="D178" s="15" t="str">
        <f>IF(B178="","",IF(B178&lt;=DATE('01_Setup'!$B$5,7,5),"Q172",IF(B178&lt;=DATE('01_Setup'!$B$5,10,5),"Q173",IF(B178&lt;=DATE('01_Setup'!$B$5+1,1,5),"Q174","Q175"))))</f>
        <v/>
      </c>
      <c r="E178" s="12"/>
      <c r="F178" s="12"/>
      <c r="G178" s="13"/>
      <c r="H178" s="14"/>
      <c r="I178" s="16" t="str">
        <f t="shared" si="4"/>
        <v/>
      </c>
      <c r="J178" s="13"/>
      <c r="K178" s="13"/>
      <c r="L178" s="13"/>
      <c r="M178" s="13"/>
      <c r="N178" s="16" t="str">
        <f t="shared" si="5"/>
        <v/>
      </c>
      <c r="O178" s="13"/>
      <c r="P178" s="12"/>
    </row>
    <row r="179" spans="1:16">
      <c r="A179" s="12"/>
      <c r="B179" s="9"/>
      <c r="C179" s="15" t="str">
        <f>IF(B179="","",IF(AND(B179&gt;='01_Setup'!$B$7,B179&lt;='01_Setup'!$B$8),'01_Setup'!$B$6,"Outside selected year"))</f>
        <v/>
      </c>
      <c r="D179" s="15" t="str">
        <f>IF(B179="","",IF(B179&lt;=DATE('01_Setup'!$B$5,7,5),"Q173",IF(B179&lt;=DATE('01_Setup'!$B$5,10,5),"Q174",IF(B179&lt;=DATE('01_Setup'!$B$5+1,1,5),"Q175","Q176"))))</f>
        <v/>
      </c>
      <c r="E179" s="12"/>
      <c r="F179" s="12"/>
      <c r="G179" s="13"/>
      <c r="H179" s="14"/>
      <c r="I179" s="16" t="str">
        <f t="shared" si="4"/>
        <v/>
      </c>
      <c r="J179" s="13"/>
      <c r="K179" s="13"/>
      <c r="L179" s="13"/>
      <c r="M179" s="13"/>
      <c r="N179" s="16" t="str">
        <f t="shared" si="5"/>
        <v/>
      </c>
      <c r="O179" s="13"/>
      <c r="P179" s="12"/>
    </row>
    <row r="180" spans="1:16">
      <c r="A180" s="12"/>
      <c r="B180" s="9"/>
      <c r="C180" s="15" t="str">
        <f>IF(B180="","",IF(AND(B180&gt;='01_Setup'!$B$7,B180&lt;='01_Setup'!$B$8),'01_Setup'!$B$6,"Outside selected year"))</f>
        <v/>
      </c>
      <c r="D180" s="15" t="str">
        <f>IF(B180="","",IF(B180&lt;=DATE('01_Setup'!$B$5,7,5),"Q174",IF(B180&lt;=DATE('01_Setup'!$B$5,10,5),"Q175",IF(B180&lt;=DATE('01_Setup'!$B$5+1,1,5),"Q176","Q177"))))</f>
        <v/>
      </c>
      <c r="E180" s="12"/>
      <c r="F180" s="12"/>
      <c r="G180" s="13"/>
      <c r="H180" s="14"/>
      <c r="I180" s="16" t="str">
        <f t="shared" si="4"/>
        <v/>
      </c>
      <c r="J180" s="13"/>
      <c r="K180" s="13"/>
      <c r="L180" s="13"/>
      <c r="M180" s="13"/>
      <c r="N180" s="16" t="str">
        <f t="shared" si="5"/>
        <v/>
      </c>
      <c r="O180" s="13"/>
      <c r="P180" s="12"/>
    </row>
    <row r="181" spans="1:16">
      <c r="A181" s="12"/>
      <c r="B181" s="9"/>
      <c r="C181" s="15" t="str">
        <f>IF(B181="","",IF(AND(B181&gt;='01_Setup'!$B$7,B181&lt;='01_Setup'!$B$8),'01_Setup'!$B$6,"Outside selected year"))</f>
        <v/>
      </c>
      <c r="D181" s="15" t="str">
        <f>IF(B181="","",IF(B181&lt;=DATE('01_Setup'!$B$5,7,5),"Q175",IF(B181&lt;=DATE('01_Setup'!$B$5,10,5),"Q176",IF(B181&lt;=DATE('01_Setup'!$B$5+1,1,5),"Q177","Q178"))))</f>
        <v/>
      </c>
      <c r="E181" s="12"/>
      <c r="F181" s="12"/>
      <c r="G181" s="13"/>
      <c r="H181" s="14"/>
      <c r="I181" s="16" t="str">
        <f t="shared" si="4"/>
        <v/>
      </c>
      <c r="J181" s="13"/>
      <c r="K181" s="13"/>
      <c r="L181" s="13"/>
      <c r="M181" s="13"/>
      <c r="N181" s="16" t="str">
        <f t="shared" si="5"/>
        <v/>
      </c>
      <c r="O181" s="13"/>
      <c r="P181" s="12"/>
    </row>
    <row r="182" spans="1:16">
      <c r="A182" s="12"/>
      <c r="B182" s="9"/>
      <c r="C182" s="15" t="str">
        <f>IF(B182="","",IF(AND(B182&gt;='01_Setup'!$B$7,B182&lt;='01_Setup'!$B$8),'01_Setup'!$B$6,"Outside selected year"))</f>
        <v/>
      </c>
      <c r="D182" s="15" t="str">
        <f>IF(B182="","",IF(B182&lt;=DATE('01_Setup'!$B$5,7,5),"Q176",IF(B182&lt;=DATE('01_Setup'!$B$5,10,5),"Q177",IF(B182&lt;=DATE('01_Setup'!$B$5+1,1,5),"Q178","Q179"))))</f>
        <v/>
      </c>
      <c r="E182" s="12"/>
      <c r="F182" s="12"/>
      <c r="G182" s="13"/>
      <c r="H182" s="14"/>
      <c r="I182" s="16" t="str">
        <f t="shared" si="4"/>
        <v/>
      </c>
      <c r="J182" s="13"/>
      <c r="K182" s="13"/>
      <c r="L182" s="13"/>
      <c r="M182" s="13"/>
      <c r="N182" s="16" t="str">
        <f t="shared" si="5"/>
        <v/>
      </c>
      <c r="O182" s="13"/>
      <c r="P182" s="12"/>
    </row>
    <row r="183" spans="1:16">
      <c r="A183" s="12"/>
      <c r="B183" s="9"/>
      <c r="C183" s="15" t="str">
        <f>IF(B183="","",IF(AND(B183&gt;='01_Setup'!$B$7,B183&lt;='01_Setup'!$B$8),'01_Setup'!$B$6,"Outside selected year"))</f>
        <v/>
      </c>
      <c r="D183" s="15" t="str">
        <f>IF(B183="","",IF(B183&lt;=DATE('01_Setup'!$B$5,7,5),"Q177",IF(B183&lt;=DATE('01_Setup'!$B$5,10,5),"Q178",IF(B183&lt;=DATE('01_Setup'!$B$5+1,1,5),"Q179","Q180"))))</f>
        <v/>
      </c>
      <c r="E183" s="12"/>
      <c r="F183" s="12"/>
      <c r="G183" s="13"/>
      <c r="H183" s="14"/>
      <c r="I183" s="16" t="str">
        <f t="shared" si="4"/>
        <v/>
      </c>
      <c r="J183" s="13"/>
      <c r="K183" s="13"/>
      <c r="L183" s="13"/>
      <c r="M183" s="13"/>
      <c r="N183" s="16" t="str">
        <f t="shared" si="5"/>
        <v/>
      </c>
      <c r="O183" s="13"/>
      <c r="P183" s="12"/>
    </row>
    <row r="184" spans="1:16">
      <c r="A184" s="12"/>
      <c r="B184" s="9"/>
      <c r="C184" s="15" t="str">
        <f>IF(B184="","",IF(AND(B184&gt;='01_Setup'!$B$7,B184&lt;='01_Setup'!$B$8),'01_Setup'!$B$6,"Outside selected year"))</f>
        <v/>
      </c>
      <c r="D184" s="15" t="str">
        <f>IF(B184="","",IF(B184&lt;=DATE('01_Setup'!$B$5,7,5),"Q178",IF(B184&lt;=DATE('01_Setup'!$B$5,10,5),"Q179",IF(B184&lt;=DATE('01_Setup'!$B$5+1,1,5),"Q180","Q181"))))</f>
        <v/>
      </c>
      <c r="E184" s="12"/>
      <c r="F184" s="12"/>
      <c r="G184" s="13"/>
      <c r="H184" s="14"/>
      <c r="I184" s="16" t="str">
        <f t="shared" si="4"/>
        <v/>
      </c>
      <c r="J184" s="13"/>
      <c r="K184" s="13"/>
      <c r="L184" s="13"/>
      <c r="M184" s="13"/>
      <c r="N184" s="16" t="str">
        <f t="shared" si="5"/>
        <v/>
      </c>
      <c r="O184" s="13"/>
      <c r="P184" s="12"/>
    </row>
    <row r="185" spans="1:16">
      <c r="A185" s="12"/>
      <c r="B185" s="9"/>
      <c r="C185" s="15" t="str">
        <f>IF(B185="","",IF(AND(B185&gt;='01_Setup'!$B$7,B185&lt;='01_Setup'!$B$8),'01_Setup'!$B$6,"Outside selected year"))</f>
        <v/>
      </c>
      <c r="D185" s="15" t="str">
        <f>IF(B185="","",IF(B185&lt;=DATE('01_Setup'!$B$5,7,5),"Q179",IF(B185&lt;=DATE('01_Setup'!$B$5,10,5),"Q180",IF(B185&lt;=DATE('01_Setup'!$B$5+1,1,5),"Q181","Q182"))))</f>
        <v/>
      </c>
      <c r="E185" s="12"/>
      <c r="F185" s="12"/>
      <c r="G185" s="13"/>
      <c r="H185" s="14"/>
      <c r="I185" s="16" t="str">
        <f t="shared" si="4"/>
        <v/>
      </c>
      <c r="J185" s="13"/>
      <c r="K185" s="13"/>
      <c r="L185" s="13"/>
      <c r="M185" s="13"/>
      <c r="N185" s="16" t="str">
        <f t="shared" si="5"/>
        <v/>
      </c>
      <c r="O185" s="13"/>
      <c r="P185" s="12"/>
    </row>
    <row r="186" spans="1:16">
      <c r="A186" s="12"/>
      <c r="B186" s="9"/>
      <c r="C186" s="15" t="str">
        <f>IF(B186="","",IF(AND(B186&gt;='01_Setup'!$B$7,B186&lt;='01_Setup'!$B$8),'01_Setup'!$B$6,"Outside selected year"))</f>
        <v/>
      </c>
      <c r="D186" s="15" t="str">
        <f>IF(B186="","",IF(B186&lt;=DATE('01_Setup'!$B$5,7,5),"Q180",IF(B186&lt;=DATE('01_Setup'!$B$5,10,5),"Q181",IF(B186&lt;=DATE('01_Setup'!$B$5+1,1,5),"Q182","Q183"))))</f>
        <v/>
      </c>
      <c r="E186" s="12"/>
      <c r="F186" s="12"/>
      <c r="G186" s="13"/>
      <c r="H186" s="14"/>
      <c r="I186" s="16" t="str">
        <f t="shared" si="4"/>
        <v/>
      </c>
      <c r="J186" s="13"/>
      <c r="K186" s="13"/>
      <c r="L186" s="13"/>
      <c r="M186" s="13"/>
      <c r="N186" s="16" t="str">
        <f t="shared" si="5"/>
        <v/>
      </c>
      <c r="O186" s="13"/>
      <c r="P186" s="12"/>
    </row>
    <row r="187" spans="1:16">
      <c r="A187" s="12"/>
      <c r="B187" s="9"/>
      <c r="C187" s="15" t="str">
        <f>IF(B187="","",IF(AND(B187&gt;='01_Setup'!$B$7,B187&lt;='01_Setup'!$B$8),'01_Setup'!$B$6,"Outside selected year"))</f>
        <v/>
      </c>
      <c r="D187" s="15" t="str">
        <f>IF(B187="","",IF(B187&lt;=DATE('01_Setup'!$B$5,7,5),"Q181",IF(B187&lt;=DATE('01_Setup'!$B$5,10,5),"Q182",IF(B187&lt;=DATE('01_Setup'!$B$5+1,1,5),"Q183","Q184"))))</f>
        <v/>
      </c>
      <c r="E187" s="12"/>
      <c r="F187" s="12"/>
      <c r="G187" s="13"/>
      <c r="H187" s="14"/>
      <c r="I187" s="16" t="str">
        <f t="shared" si="4"/>
        <v/>
      </c>
      <c r="J187" s="13"/>
      <c r="K187" s="13"/>
      <c r="L187" s="13"/>
      <c r="M187" s="13"/>
      <c r="N187" s="16" t="str">
        <f t="shared" si="5"/>
        <v/>
      </c>
      <c r="O187" s="13"/>
      <c r="P187" s="12"/>
    </row>
    <row r="188" spans="1:16">
      <c r="A188" s="12"/>
      <c r="B188" s="9"/>
      <c r="C188" s="15" t="str">
        <f>IF(B188="","",IF(AND(B188&gt;='01_Setup'!$B$7,B188&lt;='01_Setup'!$B$8),'01_Setup'!$B$6,"Outside selected year"))</f>
        <v/>
      </c>
      <c r="D188" s="15" t="str">
        <f>IF(B188="","",IF(B188&lt;=DATE('01_Setup'!$B$5,7,5),"Q182",IF(B188&lt;=DATE('01_Setup'!$B$5,10,5),"Q183",IF(B188&lt;=DATE('01_Setup'!$B$5+1,1,5),"Q184","Q185"))))</f>
        <v/>
      </c>
      <c r="E188" s="12"/>
      <c r="F188" s="12"/>
      <c r="G188" s="13"/>
      <c r="H188" s="14"/>
      <c r="I188" s="16" t="str">
        <f t="shared" si="4"/>
        <v/>
      </c>
      <c r="J188" s="13"/>
      <c r="K188" s="13"/>
      <c r="L188" s="13"/>
      <c r="M188" s="13"/>
      <c r="N188" s="16" t="str">
        <f t="shared" si="5"/>
        <v/>
      </c>
      <c r="O188" s="13"/>
      <c r="P188" s="12"/>
    </row>
    <row r="189" spans="1:16">
      <c r="A189" s="12"/>
      <c r="B189" s="9"/>
      <c r="C189" s="15" t="str">
        <f>IF(B189="","",IF(AND(B189&gt;='01_Setup'!$B$7,B189&lt;='01_Setup'!$B$8),'01_Setup'!$B$6,"Outside selected year"))</f>
        <v/>
      </c>
      <c r="D189" s="15" t="str">
        <f>IF(B189="","",IF(B189&lt;=DATE('01_Setup'!$B$5,7,5),"Q183",IF(B189&lt;=DATE('01_Setup'!$B$5,10,5),"Q184",IF(B189&lt;=DATE('01_Setup'!$B$5+1,1,5),"Q185","Q186"))))</f>
        <v/>
      </c>
      <c r="E189" s="12"/>
      <c r="F189" s="12"/>
      <c r="G189" s="13"/>
      <c r="H189" s="14"/>
      <c r="I189" s="16" t="str">
        <f t="shared" si="4"/>
        <v/>
      </c>
      <c r="J189" s="13"/>
      <c r="K189" s="13"/>
      <c r="L189" s="13"/>
      <c r="M189" s="13"/>
      <c r="N189" s="16" t="str">
        <f t="shared" si="5"/>
        <v/>
      </c>
      <c r="O189" s="13"/>
      <c r="P189" s="12"/>
    </row>
    <row r="190" spans="1:16">
      <c r="A190" s="12"/>
      <c r="B190" s="9"/>
      <c r="C190" s="15" t="str">
        <f>IF(B190="","",IF(AND(B190&gt;='01_Setup'!$B$7,B190&lt;='01_Setup'!$B$8),'01_Setup'!$B$6,"Outside selected year"))</f>
        <v/>
      </c>
      <c r="D190" s="15" t="str">
        <f>IF(B190="","",IF(B190&lt;=DATE('01_Setup'!$B$5,7,5),"Q184",IF(B190&lt;=DATE('01_Setup'!$B$5,10,5),"Q185",IF(B190&lt;=DATE('01_Setup'!$B$5+1,1,5),"Q186","Q187"))))</f>
        <v/>
      </c>
      <c r="E190" s="12"/>
      <c r="F190" s="12"/>
      <c r="G190" s="13"/>
      <c r="H190" s="14"/>
      <c r="I190" s="16" t="str">
        <f t="shared" si="4"/>
        <v/>
      </c>
      <c r="J190" s="13"/>
      <c r="K190" s="13"/>
      <c r="L190" s="13"/>
      <c r="M190" s="13"/>
      <c r="N190" s="16" t="str">
        <f t="shared" si="5"/>
        <v/>
      </c>
      <c r="O190" s="13"/>
      <c r="P190" s="12"/>
    </row>
    <row r="191" spans="1:16">
      <c r="A191" s="12"/>
      <c r="B191" s="9"/>
      <c r="C191" s="15" t="str">
        <f>IF(B191="","",IF(AND(B191&gt;='01_Setup'!$B$7,B191&lt;='01_Setup'!$B$8),'01_Setup'!$B$6,"Outside selected year"))</f>
        <v/>
      </c>
      <c r="D191" s="15" t="str">
        <f>IF(B191="","",IF(B191&lt;=DATE('01_Setup'!$B$5,7,5),"Q185",IF(B191&lt;=DATE('01_Setup'!$B$5,10,5),"Q186",IF(B191&lt;=DATE('01_Setup'!$B$5+1,1,5),"Q187","Q188"))))</f>
        <v/>
      </c>
      <c r="E191" s="12"/>
      <c r="F191" s="12"/>
      <c r="G191" s="13"/>
      <c r="H191" s="14"/>
      <c r="I191" s="16" t="str">
        <f t="shared" si="4"/>
        <v/>
      </c>
      <c r="J191" s="13"/>
      <c r="K191" s="13"/>
      <c r="L191" s="13"/>
      <c r="M191" s="13"/>
      <c r="N191" s="16" t="str">
        <f t="shared" si="5"/>
        <v/>
      </c>
      <c r="O191" s="13"/>
      <c r="P191" s="12"/>
    </row>
    <row r="192" spans="1:16">
      <c r="A192" s="12"/>
      <c r="B192" s="9"/>
      <c r="C192" s="15" t="str">
        <f>IF(B192="","",IF(AND(B192&gt;='01_Setup'!$B$7,B192&lt;='01_Setup'!$B$8),'01_Setup'!$B$6,"Outside selected year"))</f>
        <v/>
      </c>
      <c r="D192" s="15" t="str">
        <f>IF(B192="","",IF(B192&lt;=DATE('01_Setup'!$B$5,7,5),"Q186",IF(B192&lt;=DATE('01_Setup'!$B$5,10,5),"Q187",IF(B192&lt;=DATE('01_Setup'!$B$5+1,1,5),"Q188","Q189"))))</f>
        <v/>
      </c>
      <c r="E192" s="12"/>
      <c r="F192" s="12"/>
      <c r="G192" s="13"/>
      <c r="H192" s="14"/>
      <c r="I192" s="16" t="str">
        <f t="shared" si="4"/>
        <v/>
      </c>
      <c r="J192" s="13"/>
      <c r="K192" s="13"/>
      <c r="L192" s="13"/>
      <c r="M192" s="13"/>
      <c r="N192" s="16" t="str">
        <f t="shared" si="5"/>
        <v/>
      </c>
      <c r="O192" s="13"/>
      <c r="P192" s="12"/>
    </row>
    <row r="193" spans="1:16">
      <c r="A193" s="12"/>
      <c r="B193" s="9"/>
      <c r="C193" s="15" t="str">
        <f>IF(B193="","",IF(AND(B193&gt;='01_Setup'!$B$7,B193&lt;='01_Setup'!$B$8),'01_Setup'!$B$6,"Outside selected year"))</f>
        <v/>
      </c>
      <c r="D193" s="15" t="str">
        <f>IF(B193="","",IF(B193&lt;=DATE('01_Setup'!$B$5,7,5),"Q187",IF(B193&lt;=DATE('01_Setup'!$B$5,10,5),"Q188",IF(B193&lt;=DATE('01_Setup'!$B$5+1,1,5),"Q189","Q190"))))</f>
        <v/>
      </c>
      <c r="E193" s="12"/>
      <c r="F193" s="12"/>
      <c r="G193" s="13"/>
      <c r="H193" s="14"/>
      <c r="I193" s="16" t="str">
        <f t="shared" si="4"/>
        <v/>
      </c>
      <c r="J193" s="13"/>
      <c r="K193" s="13"/>
      <c r="L193" s="13"/>
      <c r="M193" s="13"/>
      <c r="N193" s="16" t="str">
        <f t="shared" si="5"/>
        <v/>
      </c>
      <c r="O193" s="13"/>
      <c r="P193" s="12"/>
    </row>
    <row r="194" spans="1:16">
      <c r="A194" s="12"/>
      <c r="B194" s="9"/>
      <c r="C194" s="15" t="str">
        <f>IF(B194="","",IF(AND(B194&gt;='01_Setup'!$B$7,B194&lt;='01_Setup'!$B$8),'01_Setup'!$B$6,"Outside selected year"))</f>
        <v/>
      </c>
      <c r="D194" s="15" t="str">
        <f>IF(B194="","",IF(B194&lt;=DATE('01_Setup'!$B$5,7,5),"Q188",IF(B194&lt;=DATE('01_Setup'!$B$5,10,5),"Q189",IF(B194&lt;=DATE('01_Setup'!$B$5+1,1,5),"Q190","Q191"))))</f>
        <v/>
      </c>
      <c r="E194" s="12"/>
      <c r="F194" s="12"/>
      <c r="G194" s="13"/>
      <c r="H194" s="14"/>
      <c r="I194" s="16" t="str">
        <f t="shared" si="4"/>
        <v/>
      </c>
      <c r="J194" s="13"/>
      <c r="K194" s="13"/>
      <c r="L194" s="13"/>
      <c r="M194" s="13"/>
      <c r="N194" s="16" t="str">
        <f t="shared" si="5"/>
        <v/>
      </c>
      <c r="O194" s="13"/>
      <c r="P194" s="12"/>
    </row>
    <row r="195" spans="1:16">
      <c r="A195" s="12"/>
      <c r="B195" s="9"/>
      <c r="C195" s="15" t="str">
        <f>IF(B195="","",IF(AND(B195&gt;='01_Setup'!$B$7,B195&lt;='01_Setup'!$B$8),'01_Setup'!$B$6,"Outside selected year"))</f>
        <v/>
      </c>
      <c r="D195" s="15" t="str">
        <f>IF(B195="","",IF(B195&lt;=DATE('01_Setup'!$B$5,7,5),"Q189",IF(B195&lt;=DATE('01_Setup'!$B$5,10,5),"Q190",IF(B195&lt;=DATE('01_Setup'!$B$5+1,1,5),"Q191","Q192"))))</f>
        <v/>
      </c>
      <c r="E195" s="12"/>
      <c r="F195" s="12"/>
      <c r="G195" s="13"/>
      <c r="H195" s="14"/>
      <c r="I195" s="16" t="str">
        <f t="shared" si="4"/>
        <v/>
      </c>
      <c r="J195" s="13"/>
      <c r="K195" s="13"/>
      <c r="L195" s="13"/>
      <c r="M195" s="13"/>
      <c r="N195" s="16" t="str">
        <f t="shared" si="5"/>
        <v/>
      </c>
      <c r="O195" s="13"/>
      <c r="P195" s="12"/>
    </row>
    <row r="196" spans="1:16">
      <c r="A196" s="12"/>
      <c r="B196" s="9"/>
      <c r="C196" s="15" t="str">
        <f>IF(B196="","",IF(AND(B196&gt;='01_Setup'!$B$7,B196&lt;='01_Setup'!$B$8),'01_Setup'!$B$6,"Outside selected year"))</f>
        <v/>
      </c>
      <c r="D196" s="15" t="str">
        <f>IF(B196="","",IF(B196&lt;=DATE('01_Setup'!$B$5,7,5),"Q190",IF(B196&lt;=DATE('01_Setup'!$B$5,10,5),"Q191",IF(B196&lt;=DATE('01_Setup'!$B$5+1,1,5),"Q192","Q193"))))</f>
        <v/>
      </c>
      <c r="E196" s="12"/>
      <c r="F196" s="12"/>
      <c r="G196" s="13"/>
      <c r="H196" s="14"/>
      <c r="I196" s="16" t="str">
        <f t="shared" si="4"/>
        <v/>
      </c>
      <c r="J196" s="13"/>
      <c r="K196" s="13"/>
      <c r="L196" s="13"/>
      <c r="M196" s="13"/>
      <c r="N196" s="16" t="str">
        <f t="shared" si="5"/>
        <v/>
      </c>
      <c r="O196" s="13"/>
      <c r="P196" s="12"/>
    </row>
    <row r="197" spans="1:16">
      <c r="A197" s="12"/>
      <c r="B197" s="9"/>
      <c r="C197" s="15" t="str">
        <f>IF(B197="","",IF(AND(B197&gt;='01_Setup'!$B$7,B197&lt;='01_Setup'!$B$8),'01_Setup'!$B$6,"Outside selected year"))</f>
        <v/>
      </c>
      <c r="D197" s="15" t="str">
        <f>IF(B197="","",IF(B197&lt;=DATE('01_Setup'!$B$5,7,5),"Q191",IF(B197&lt;=DATE('01_Setup'!$B$5,10,5),"Q192",IF(B197&lt;=DATE('01_Setup'!$B$5+1,1,5),"Q193","Q194"))))</f>
        <v/>
      </c>
      <c r="E197" s="12"/>
      <c r="F197" s="12"/>
      <c r="G197" s="13"/>
      <c r="H197" s="14"/>
      <c r="I197" s="16" t="str">
        <f t="shared" si="4"/>
        <v/>
      </c>
      <c r="J197" s="13"/>
      <c r="K197" s="13"/>
      <c r="L197" s="13"/>
      <c r="M197" s="13"/>
      <c r="N197" s="16" t="str">
        <f t="shared" si="5"/>
        <v/>
      </c>
      <c r="O197" s="13"/>
      <c r="P197" s="12"/>
    </row>
    <row r="198" spans="1:16">
      <c r="A198" s="12"/>
      <c r="B198" s="9"/>
      <c r="C198" s="15" t="str">
        <f>IF(B198="","",IF(AND(B198&gt;='01_Setup'!$B$7,B198&lt;='01_Setup'!$B$8),'01_Setup'!$B$6,"Outside selected year"))</f>
        <v/>
      </c>
      <c r="D198" s="15" t="str">
        <f>IF(B198="","",IF(B198&lt;=DATE('01_Setup'!$B$5,7,5),"Q192",IF(B198&lt;=DATE('01_Setup'!$B$5,10,5),"Q193",IF(B198&lt;=DATE('01_Setup'!$B$5+1,1,5),"Q194","Q195"))))</f>
        <v/>
      </c>
      <c r="E198" s="12"/>
      <c r="F198" s="12"/>
      <c r="G198" s="13"/>
      <c r="H198" s="14"/>
      <c r="I198" s="16" t="str">
        <f t="shared" si="4"/>
        <v/>
      </c>
      <c r="J198" s="13"/>
      <c r="K198" s="13"/>
      <c r="L198" s="13"/>
      <c r="M198" s="13"/>
      <c r="N198" s="16" t="str">
        <f t="shared" si="5"/>
        <v/>
      </c>
      <c r="O198" s="13"/>
      <c r="P198" s="12"/>
    </row>
    <row r="199" spans="1:16">
      <c r="A199" s="12"/>
      <c r="B199" s="9"/>
      <c r="C199" s="15" t="str">
        <f>IF(B199="","",IF(AND(B199&gt;='01_Setup'!$B$7,B199&lt;='01_Setup'!$B$8),'01_Setup'!$B$6,"Outside selected year"))</f>
        <v/>
      </c>
      <c r="D199" s="15" t="str">
        <f>IF(B199="","",IF(B199&lt;=DATE('01_Setup'!$B$5,7,5),"Q193",IF(B199&lt;=DATE('01_Setup'!$B$5,10,5),"Q194",IF(B199&lt;=DATE('01_Setup'!$B$5+1,1,5),"Q195","Q196"))))</f>
        <v/>
      </c>
      <c r="E199" s="12"/>
      <c r="F199" s="12"/>
      <c r="G199" s="13"/>
      <c r="H199" s="14"/>
      <c r="I199" s="16" t="str">
        <f t="shared" ref="I199:I262" si="6">IF(G199="","",G199*H199)</f>
        <v/>
      </c>
      <c r="J199" s="13"/>
      <c r="K199" s="13"/>
      <c r="L199" s="13"/>
      <c r="M199" s="13"/>
      <c r="N199" s="16" t="str">
        <f t="shared" ref="N199:N262" si="7">IF(A199="","",SUMIFS($M$7:$M$306,$A$7:$A$306,A199)-I199)</f>
        <v/>
      </c>
      <c r="O199" s="13"/>
      <c r="P199" s="12"/>
    </row>
    <row r="200" spans="1:16">
      <c r="A200" s="12"/>
      <c r="B200" s="9"/>
      <c r="C200" s="15" t="str">
        <f>IF(B200="","",IF(AND(B200&gt;='01_Setup'!$B$7,B200&lt;='01_Setup'!$B$8),'01_Setup'!$B$6,"Outside selected year"))</f>
        <v/>
      </c>
      <c r="D200" s="15" t="str">
        <f>IF(B200="","",IF(B200&lt;=DATE('01_Setup'!$B$5,7,5),"Q194",IF(B200&lt;=DATE('01_Setup'!$B$5,10,5),"Q195",IF(B200&lt;=DATE('01_Setup'!$B$5+1,1,5),"Q196","Q197"))))</f>
        <v/>
      </c>
      <c r="E200" s="12"/>
      <c r="F200" s="12"/>
      <c r="G200" s="13"/>
      <c r="H200" s="14"/>
      <c r="I200" s="16" t="str">
        <f t="shared" si="6"/>
        <v/>
      </c>
      <c r="J200" s="13"/>
      <c r="K200" s="13"/>
      <c r="L200" s="13"/>
      <c r="M200" s="13"/>
      <c r="N200" s="16" t="str">
        <f t="shared" si="7"/>
        <v/>
      </c>
      <c r="O200" s="13"/>
      <c r="P200" s="12"/>
    </row>
    <row r="201" spans="1:16">
      <c r="A201" s="12"/>
      <c r="B201" s="9"/>
      <c r="C201" s="15" t="str">
        <f>IF(B201="","",IF(AND(B201&gt;='01_Setup'!$B$7,B201&lt;='01_Setup'!$B$8),'01_Setup'!$B$6,"Outside selected year"))</f>
        <v/>
      </c>
      <c r="D201" s="15" t="str">
        <f>IF(B201="","",IF(B201&lt;=DATE('01_Setup'!$B$5,7,5),"Q195",IF(B201&lt;=DATE('01_Setup'!$B$5,10,5),"Q196",IF(B201&lt;=DATE('01_Setup'!$B$5+1,1,5),"Q197","Q198"))))</f>
        <v/>
      </c>
      <c r="E201" s="12"/>
      <c r="F201" s="12"/>
      <c r="G201" s="13"/>
      <c r="H201" s="14"/>
      <c r="I201" s="16" t="str">
        <f t="shared" si="6"/>
        <v/>
      </c>
      <c r="J201" s="13"/>
      <c r="K201" s="13"/>
      <c r="L201" s="13"/>
      <c r="M201" s="13"/>
      <c r="N201" s="16" t="str">
        <f t="shared" si="7"/>
        <v/>
      </c>
      <c r="O201" s="13"/>
      <c r="P201" s="12"/>
    </row>
    <row r="202" spans="1:16">
      <c r="A202" s="12"/>
      <c r="B202" s="9"/>
      <c r="C202" s="15" t="str">
        <f>IF(B202="","",IF(AND(B202&gt;='01_Setup'!$B$7,B202&lt;='01_Setup'!$B$8),'01_Setup'!$B$6,"Outside selected year"))</f>
        <v/>
      </c>
      <c r="D202" s="15" t="str">
        <f>IF(B202="","",IF(B202&lt;=DATE('01_Setup'!$B$5,7,5),"Q196",IF(B202&lt;=DATE('01_Setup'!$B$5,10,5),"Q197",IF(B202&lt;=DATE('01_Setup'!$B$5+1,1,5),"Q198","Q199"))))</f>
        <v/>
      </c>
      <c r="E202" s="12"/>
      <c r="F202" s="12"/>
      <c r="G202" s="13"/>
      <c r="H202" s="14"/>
      <c r="I202" s="16" t="str">
        <f t="shared" si="6"/>
        <v/>
      </c>
      <c r="J202" s="13"/>
      <c r="K202" s="13"/>
      <c r="L202" s="13"/>
      <c r="M202" s="13"/>
      <c r="N202" s="16" t="str">
        <f t="shared" si="7"/>
        <v/>
      </c>
      <c r="O202" s="13"/>
      <c r="P202" s="12"/>
    </row>
    <row r="203" spans="1:16">
      <c r="A203" s="12"/>
      <c r="B203" s="9"/>
      <c r="C203" s="15" t="str">
        <f>IF(B203="","",IF(AND(B203&gt;='01_Setup'!$B$7,B203&lt;='01_Setup'!$B$8),'01_Setup'!$B$6,"Outside selected year"))</f>
        <v/>
      </c>
      <c r="D203" s="15" t="str">
        <f>IF(B203="","",IF(B203&lt;=DATE('01_Setup'!$B$5,7,5),"Q197",IF(B203&lt;=DATE('01_Setup'!$B$5,10,5),"Q198",IF(B203&lt;=DATE('01_Setup'!$B$5+1,1,5),"Q199","Q200"))))</f>
        <v/>
      </c>
      <c r="E203" s="12"/>
      <c r="F203" s="12"/>
      <c r="G203" s="13"/>
      <c r="H203" s="14"/>
      <c r="I203" s="16" t="str">
        <f t="shared" si="6"/>
        <v/>
      </c>
      <c r="J203" s="13"/>
      <c r="K203" s="13"/>
      <c r="L203" s="13"/>
      <c r="M203" s="13"/>
      <c r="N203" s="16" t="str">
        <f t="shared" si="7"/>
        <v/>
      </c>
      <c r="O203" s="13"/>
      <c r="P203" s="12"/>
    </row>
    <row r="204" spans="1:16">
      <c r="A204" s="12"/>
      <c r="B204" s="9"/>
      <c r="C204" s="15" t="str">
        <f>IF(B204="","",IF(AND(B204&gt;='01_Setup'!$B$7,B204&lt;='01_Setup'!$B$8),'01_Setup'!$B$6,"Outside selected year"))</f>
        <v/>
      </c>
      <c r="D204" s="15" t="str">
        <f>IF(B204="","",IF(B204&lt;=DATE('01_Setup'!$B$5,7,5),"Q198",IF(B204&lt;=DATE('01_Setup'!$B$5,10,5),"Q199",IF(B204&lt;=DATE('01_Setup'!$B$5+1,1,5),"Q200","Q201"))))</f>
        <v/>
      </c>
      <c r="E204" s="12"/>
      <c r="F204" s="12"/>
      <c r="G204" s="13"/>
      <c r="H204" s="14"/>
      <c r="I204" s="16" t="str">
        <f t="shared" si="6"/>
        <v/>
      </c>
      <c r="J204" s="13"/>
      <c r="K204" s="13"/>
      <c r="L204" s="13"/>
      <c r="M204" s="13"/>
      <c r="N204" s="16" t="str">
        <f t="shared" si="7"/>
        <v/>
      </c>
      <c r="O204" s="13"/>
      <c r="P204" s="12"/>
    </row>
    <row r="205" spans="1:16">
      <c r="A205" s="12"/>
      <c r="B205" s="9"/>
      <c r="C205" s="15" t="str">
        <f>IF(B205="","",IF(AND(B205&gt;='01_Setup'!$B$7,B205&lt;='01_Setup'!$B$8),'01_Setup'!$B$6,"Outside selected year"))</f>
        <v/>
      </c>
      <c r="D205" s="15" t="str">
        <f>IF(B205="","",IF(B205&lt;=DATE('01_Setup'!$B$5,7,5),"Q199",IF(B205&lt;=DATE('01_Setup'!$B$5,10,5),"Q200",IF(B205&lt;=DATE('01_Setup'!$B$5+1,1,5),"Q201","Q202"))))</f>
        <v/>
      </c>
      <c r="E205" s="12"/>
      <c r="F205" s="12"/>
      <c r="G205" s="13"/>
      <c r="H205" s="14"/>
      <c r="I205" s="16" t="str">
        <f t="shared" si="6"/>
        <v/>
      </c>
      <c r="J205" s="13"/>
      <c r="K205" s="13"/>
      <c r="L205" s="13"/>
      <c r="M205" s="13"/>
      <c r="N205" s="16" t="str">
        <f t="shared" si="7"/>
        <v/>
      </c>
      <c r="O205" s="13"/>
      <c r="P205" s="12"/>
    </row>
    <row r="206" spans="1:16">
      <c r="A206" s="12"/>
      <c r="B206" s="9"/>
      <c r="C206" s="15" t="str">
        <f>IF(B206="","",IF(AND(B206&gt;='01_Setup'!$B$7,B206&lt;='01_Setup'!$B$8),'01_Setup'!$B$6,"Outside selected year"))</f>
        <v/>
      </c>
      <c r="D206" s="15" t="str">
        <f>IF(B206="","",IF(B206&lt;=DATE('01_Setup'!$B$5,7,5),"Q200",IF(B206&lt;=DATE('01_Setup'!$B$5,10,5),"Q201",IF(B206&lt;=DATE('01_Setup'!$B$5+1,1,5),"Q202","Q203"))))</f>
        <v/>
      </c>
      <c r="E206" s="12"/>
      <c r="F206" s="12"/>
      <c r="G206" s="13"/>
      <c r="H206" s="14"/>
      <c r="I206" s="16" t="str">
        <f t="shared" si="6"/>
        <v/>
      </c>
      <c r="J206" s="13"/>
      <c r="K206" s="13"/>
      <c r="L206" s="13"/>
      <c r="M206" s="13"/>
      <c r="N206" s="16" t="str">
        <f t="shared" si="7"/>
        <v/>
      </c>
      <c r="O206" s="13"/>
      <c r="P206" s="12"/>
    </row>
    <row r="207" spans="1:16">
      <c r="A207" s="12"/>
      <c r="B207" s="9"/>
      <c r="C207" s="15" t="str">
        <f>IF(B207="","",IF(AND(B207&gt;='01_Setup'!$B$7,B207&lt;='01_Setup'!$B$8),'01_Setup'!$B$6,"Outside selected year"))</f>
        <v/>
      </c>
      <c r="D207" s="15" t="str">
        <f>IF(B207="","",IF(B207&lt;=DATE('01_Setup'!$B$5,7,5),"Q201",IF(B207&lt;=DATE('01_Setup'!$B$5,10,5),"Q202",IF(B207&lt;=DATE('01_Setup'!$B$5+1,1,5),"Q203","Q204"))))</f>
        <v/>
      </c>
      <c r="E207" s="12"/>
      <c r="F207" s="12"/>
      <c r="G207" s="13"/>
      <c r="H207" s="14"/>
      <c r="I207" s="16" t="str">
        <f t="shared" si="6"/>
        <v/>
      </c>
      <c r="J207" s="13"/>
      <c r="K207" s="13"/>
      <c r="L207" s="13"/>
      <c r="M207" s="13"/>
      <c r="N207" s="16" t="str">
        <f t="shared" si="7"/>
        <v/>
      </c>
      <c r="O207" s="13"/>
      <c r="P207" s="12"/>
    </row>
    <row r="208" spans="1:16">
      <c r="A208" s="12"/>
      <c r="B208" s="9"/>
      <c r="C208" s="15" t="str">
        <f>IF(B208="","",IF(AND(B208&gt;='01_Setup'!$B$7,B208&lt;='01_Setup'!$B$8),'01_Setup'!$B$6,"Outside selected year"))</f>
        <v/>
      </c>
      <c r="D208" s="15" t="str">
        <f>IF(B208="","",IF(B208&lt;=DATE('01_Setup'!$B$5,7,5),"Q202",IF(B208&lt;=DATE('01_Setup'!$B$5,10,5),"Q203",IF(B208&lt;=DATE('01_Setup'!$B$5+1,1,5),"Q204","Q205"))))</f>
        <v/>
      </c>
      <c r="E208" s="12"/>
      <c r="F208" s="12"/>
      <c r="G208" s="13"/>
      <c r="H208" s="14"/>
      <c r="I208" s="16" t="str">
        <f t="shared" si="6"/>
        <v/>
      </c>
      <c r="J208" s="13"/>
      <c r="K208" s="13"/>
      <c r="L208" s="13"/>
      <c r="M208" s="13"/>
      <c r="N208" s="16" t="str">
        <f t="shared" si="7"/>
        <v/>
      </c>
      <c r="O208" s="13"/>
      <c r="P208" s="12"/>
    </row>
    <row r="209" spans="1:16">
      <c r="A209" s="12"/>
      <c r="B209" s="9"/>
      <c r="C209" s="15" t="str">
        <f>IF(B209="","",IF(AND(B209&gt;='01_Setup'!$B$7,B209&lt;='01_Setup'!$B$8),'01_Setup'!$B$6,"Outside selected year"))</f>
        <v/>
      </c>
      <c r="D209" s="15" t="str">
        <f>IF(B209="","",IF(B209&lt;=DATE('01_Setup'!$B$5,7,5),"Q203",IF(B209&lt;=DATE('01_Setup'!$B$5,10,5),"Q204",IF(B209&lt;=DATE('01_Setup'!$B$5+1,1,5),"Q205","Q206"))))</f>
        <v/>
      </c>
      <c r="E209" s="12"/>
      <c r="F209" s="12"/>
      <c r="G209" s="13"/>
      <c r="H209" s="14"/>
      <c r="I209" s="16" t="str">
        <f t="shared" si="6"/>
        <v/>
      </c>
      <c r="J209" s="13"/>
      <c r="K209" s="13"/>
      <c r="L209" s="13"/>
      <c r="M209" s="13"/>
      <c r="N209" s="16" t="str">
        <f t="shared" si="7"/>
        <v/>
      </c>
      <c r="O209" s="13"/>
      <c r="P209" s="12"/>
    </row>
    <row r="210" spans="1:16">
      <c r="A210" s="12"/>
      <c r="B210" s="9"/>
      <c r="C210" s="15" t="str">
        <f>IF(B210="","",IF(AND(B210&gt;='01_Setup'!$B$7,B210&lt;='01_Setup'!$B$8),'01_Setup'!$B$6,"Outside selected year"))</f>
        <v/>
      </c>
      <c r="D210" s="15" t="str">
        <f>IF(B210="","",IF(B210&lt;=DATE('01_Setup'!$B$5,7,5),"Q204",IF(B210&lt;=DATE('01_Setup'!$B$5,10,5),"Q205",IF(B210&lt;=DATE('01_Setup'!$B$5+1,1,5),"Q206","Q207"))))</f>
        <v/>
      </c>
      <c r="E210" s="12"/>
      <c r="F210" s="12"/>
      <c r="G210" s="13"/>
      <c r="H210" s="14"/>
      <c r="I210" s="16" t="str">
        <f t="shared" si="6"/>
        <v/>
      </c>
      <c r="J210" s="13"/>
      <c r="K210" s="13"/>
      <c r="L210" s="13"/>
      <c r="M210" s="13"/>
      <c r="N210" s="16" t="str">
        <f t="shared" si="7"/>
        <v/>
      </c>
      <c r="O210" s="13"/>
      <c r="P210" s="12"/>
    </row>
    <row r="211" spans="1:16">
      <c r="A211" s="12"/>
      <c r="B211" s="9"/>
      <c r="C211" s="15" t="str">
        <f>IF(B211="","",IF(AND(B211&gt;='01_Setup'!$B$7,B211&lt;='01_Setup'!$B$8),'01_Setup'!$B$6,"Outside selected year"))</f>
        <v/>
      </c>
      <c r="D211" s="15" t="str">
        <f>IF(B211="","",IF(B211&lt;=DATE('01_Setup'!$B$5,7,5),"Q205",IF(B211&lt;=DATE('01_Setup'!$B$5,10,5),"Q206",IF(B211&lt;=DATE('01_Setup'!$B$5+1,1,5),"Q207","Q208"))))</f>
        <v/>
      </c>
      <c r="E211" s="12"/>
      <c r="F211" s="12"/>
      <c r="G211" s="13"/>
      <c r="H211" s="14"/>
      <c r="I211" s="16" t="str">
        <f t="shared" si="6"/>
        <v/>
      </c>
      <c r="J211" s="13"/>
      <c r="K211" s="13"/>
      <c r="L211" s="13"/>
      <c r="M211" s="13"/>
      <c r="N211" s="16" t="str">
        <f t="shared" si="7"/>
        <v/>
      </c>
      <c r="O211" s="13"/>
      <c r="P211" s="12"/>
    </row>
    <row r="212" spans="1:16">
      <c r="A212" s="12"/>
      <c r="B212" s="9"/>
      <c r="C212" s="15" t="str">
        <f>IF(B212="","",IF(AND(B212&gt;='01_Setup'!$B$7,B212&lt;='01_Setup'!$B$8),'01_Setup'!$B$6,"Outside selected year"))</f>
        <v/>
      </c>
      <c r="D212" s="15" t="str">
        <f>IF(B212="","",IF(B212&lt;=DATE('01_Setup'!$B$5,7,5),"Q206",IF(B212&lt;=DATE('01_Setup'!$B$5,10,5),"Q207",IF(B212&lt;=DATE('01_Setup'!$B$5+1,1,5),"Q208","Q209"))))</f>
        <v/>
      </c>
      <c r="E212" s="12"/>
      <c r="F212" s="12"/>
      <c r="G212" s="13"/>
      <c r="H212" s="14"/>
      <c r="I212" s="16" t="str">
        <f t="shared" si="6"/>
        <v/>
      </c>
      <c r="J212" s="13"/>
      <c r="K212" s="13"/>
      <c r="L212" s="13"/>
      <c r="M212" s="13"/>
      <c r="N212" s="16" t="str">
        <f t="shared" si="7"/>
        <v/>
      </c>
      <c r="O212" s="13"/>
      <c r="P212" s="12"/>
    </row>
    <row r="213" spans="1:16">
      <c r="A213" s="12"/>
      <c r="B213" s="9"/>
      <c r="C213" s="15" t="str">
        <f>IF(B213="","",IF(AND(B213&gt;='01_Setup'!$B$7,B213&lt;='01_Setup'!$B$8),'01_Setup'!$B$6,"Outside selected year"))</f>
        <v/>
      </c>
      <c r="D213" s="15" t="str">
        <f>IF(B213="","",IF(B213&lt;=DATE('01_Setup'!$B$5,7,5),"Q207",IF(B213&lt;=DATE('01_Setup'!$B$5,10,5),"Q208",IF(B213&lt;=DATE('01_Setup'!$B$5+1,1,5),"Q209","Q210"))))</f>
        <v/>
      </c>
      <c r="E213" s="12"/>
      <c r="F213" s="12"/>
      <c r="G213" s="13"/>
      <c r="H213" s="14"/>
      <c r="I213" s="16" t="str">
        <f t="shared" si="6"/>
        <v/>
      </c>
      <c r="J213" s="13"/>
      <c r="K213" s="13"/>
      <c r="L213" s="13"/>
      <c r="M213" s="13"/>
      <c r="N213" s="16" t="str">
        <f t="shared" si="7"/>
        <v/>
      </c>
      <c r="O213" s="13"/>
      <c r="P213" s="12"/>
    </row>
    <row r="214" spans="1:16">
      <c r="A214" s="12"/>
      <c r="B214" s="9"/>
      <c r="C214" s="15" t="str">
        <f>IF(B214="","",IF(AND(B214&gt;='01_Setup'!$B$7,B214&lt;='01_Setup'!$B$8),'01_Setup'!$B$6,"Outside selected year"))</f>
        <v/>
      </c>
      <c r="D214" s="15" t="str">
        <f>IF(B214="","",IF(B214&lt;=DATE('01_Setup'!$B$5,7,5),"Q208",IF(B214&lt;=DATE('01_Setup'!$B$5,10,5),"Q209",IF(B214&lt;=DATE('01_Setup'!$B$5+1,1,5),"Q210","Q211"))))</f>
        <v/>
      </c>
      <c r="E214" s="12"/>
      <c r="F214" s="12"/>
      <c r="G214" s="13"/>
      <c r="H214" s="14"/>
      <c r="I214" s="16" t="str">
        <f t="shared" si="6"/>
        <v/>
      </c>
      <c r="J214" s="13"/>
      <c r="K214" s="13"/>
      <c r="L214" s="13"/>
      <c r="M214" s="13"/>
      <c r="N214" s="16" t="str">
        <f t="shared" si="7"/>
        <v/>
      </c>
      <c r="O214" s="13"/>
      <c r="P214" s="12"/>
    </row>
    <row r="215" spans="1:16">
      <c r="A215" s="12"/>
      <c r="B215" s="9"/>
      <c r="C215" s="15" t="str">
        <f>IF(B215="","",IF(AND(B215&gt;='01_Setup'!$B$7,B215&lt;='01_Setup'!$B$8),'01_Setup'!$B$6,"Outside selected year"))</f>
        <v/>
      </c>
      <c r="D215" s="15" t="str">
        <f>IF(B215="","",IF(B215&lt;=DATE('01_Setup'!$B$5,7,5),"Q209",IF(B215&lt;=DATE('01_Setup'!$B$5,10,5),"Q210",IF(B215&lt;=DATE('01_Setup'!$B$5+1,1,5),"Q211","Q212"))))</f>
        <v/>
      </c>
      <c r="E215" s="12"/>
      <c r="F215" s="12"/>
      <c r="G215" s="13"/>
      <c r="H215" s="14"/>
      <c r="I215" s="16" t="str">
        <f t="shared" si="6"/>
        <v/>
      </c>
      <c r="J215" s="13"/>
      <c r="K215" s="13"/>
      <c r="L215" s="13"/>
      <c r="M215" s="13"/>
      <c r="N215" s="16" t="str">
        <f t="shared" si="7"/>
        <v/>
      </c>
      <c r="O215" s="13"/>
      <c r="P215" s="12"/>
    </row>
    <row r="216" spans="1:16">
      <c r="A216" s="12"/>
      <c r="B216" s="9"/>
      <c r="C216" s="15" t="str">
        <f>IF(B216="","",IF(AND(B216&gt;='01_Setup'!$B$7,B216&lt;='01_Setup'!$B$8),'01_Setup'!$B$6,"Outside selected year"))</f>
        <v/>
      </c>
      <c r="D216" s="15" t="str">
        <f>IF(B216="","",IF(B216&lt;=DATE('01_Setup'!$B$5,7,5),"Q210",IF(B216&lt;=DATE('01_Setup'!$B$5,10,5),"Q211",IF(B216&lt;=DATE('01_Setup'!$B$5+1,1,5),"Q212","Q213"))))</f>
        <v/>
      </c>
      <c r="E216" s="12"/>
      <c r="F216" s="12"/>
      <c r="G216" s="13"/>
      <c r="H216" s="14"/>
      <c r="I216" s="16" t="str">
        <f t="shared" si="6"/>
        <v/>
      </c>
      <c r="J216" s="13"/>
      <c r="K216" s="13"/>
      <c r="L216" s="13"/>
      <c r="M216" s="13"/>
      <c r="N216" s="16" t="str">
        <f t="shared" si="7"/>
        <v/>
      </c>
      <c r="O216" s="13"/>
      <c r="P216" s="12"/>
    </row>
    <row r="217" spans="1:16">
      <c r="A217" s="12"/>
      <c r="B217" s="9"/>
      <c r="C217" s="15" t="str">
        <f>IF(B217="","",IF(AND(B217&gt;='01_Setup'!$B$7,B217&lt;='01_Setup'!$B$8),'01_Setup'!$B$6,"Outside selected year"))</f>
        <v/>
      </c>
      <c r="D217" s="15" t="str">
        <f>IF(B217="","",IF(B217&lt;=DATE('01_Setup'!$B$5,7,5),"Q211",IF(B217&lt;=DATE('01_Setup'!$B$5,10,5),"Q212",IF(B217&lt;=DATE('01_Setup'!$B$5+1,1,5),"Q213","Q214"))))</f>
        <v/>
      </c>
      <c r="E217" s="12"/>
      <c r="F217" s="12"/>
      <c r="G217" s="13"/>
      <c r="H217" s="14"/>
      <c r="I217" s="16" t="str">
        <f t="shared" si="6"/>
        <v/>
      </c>
      <c r="J217" s="13"/>
      <c r="K217" s="13"/>
      <c r="L217" s="13"/>
      <c r="M217" s="13"/>
      <c r="N217" s="16" t="str">
        <f t="shared" si="7"/>
        <v/>
      </c>
      <c r="O217" s="13"/>
      <c r="P217" s="12"/>
    </row>
    <row r="218" spans="1:16">
      <c r="A218" s="12"/>
      <c r="B218" s="9"/>
      <c r="C218" s="15" t="str">
        <f>IF(B218="","",IF(AND(B218&gt;='01_Setup'!$B$7,B218&lt;='01_Setup'!$B$8),'01_Setup'!$B$6,"Outside selected year"))</f>
        <v/>
      </c>
      <c r="D218" s="15" t="str">
        <f>IF(B218="","",IF(B218&lt;=DATE('01_Setup'!$B$5,7,5),"Q212",IF(B218&lt;=DATE('01_Setup'!$B$5,10,5),"Q213",IF(B218&lt;=DATE('01_Setup'!$B$5+1,1,5),"Q214","Q215"))))</f>
        <v/>
      </c>
      <c r="E218" s="12"/>
      <c r="F218" s="12"/>
      <c r="G218" s="13"/>
      <c r="H218" s="14"/>
      <c r="I218" s="16" t="str">
        <f t="shared" si="6"/>
        <v/>
      </c>
      <c r="J218" s="13"/>
      <c r="K218" s="13"/>
      <c r="L218" s="13"/>
      <c r="M218" s="13"/>
      <c r="N218" s="16" t="str">
        <f t="shared" si="7"/>
        <v/>
      </c>
      <c r="O218" s="13"/>
      <c r="P218" s="12"/>
    </row>
    <row r="219" spans="1:16">
      <c r="A219" s="12"/>
      <c r="B219" s="9"/>
      <c r="C219" s="15" t="str">
        <f>IF(B219="","",IF(AND(B219&gt;='01_Setup'!$B$7,B219&lt;='01_Setup'!$B$8),'01_Setup'!$B$6,"Outside selected year"))</f>
        <v/>
      </c>
      <c r="D219" s="15" t="str">
        <f>IF(B219="","",IF(B219&lt;=DATE('01_Setup'!$B$5,7,5),"Q213",IF(B219&lt;=DATE('01_Setup'!$B$5,10,5),"Q214",IF(B219&lt;=DATE('01_Setup'!$B$5+1,1,5),"Q215","Q216"))))</f>
        <v/>
      </c>
      <c r="E219" s="12"/>
      <c r="F219" s="12"/>
      <c r="G219" s="13"/>
      <c r="H219" s="14"/>
      <c r="I219" s="16" t="str">
        <f t="shared" si="6"/>
        <v/>
      </c>
      <c r="J219" s="13"/>
      <c r="K219" s="13"/>
      <c r="L219" s="13"/>
      <c r="M219" s="13"/>
      <c r="N219" s="16" t="str">
        <f t="shared" si="7"/>
        <v/>
      </c>
      <c r="O219" s="13"/>
      <c r="P219" s="12"/>
    </row>
    <row r="220" spans="1:16">
      <c r="A220" s="12"/>
      <c r="B220" s="9"/>
      <c r="C220" s="15" t="str">
        <f>IF(B220="","",IF(AND(B220&gt;='01_Setup'!$B$7,B220&lt;='01_Setup'!$B$8),'01_Setup'!$B$6,"Outside selected year"))</f>
        <v/>
      </c>
      <c r="D220" s="15" t="str">
        <f>IF(B220="","",IF(B220&lt;=DATE('01_Setup'!$B$5,7,5),"Q214",IF(B220&lt;=DATE('01_Setup'!$B$5,10,5),"Q215",IF(B220&lt;=DATE('01_Setup'!$B$5+1,1,5),"Q216","Q217"))))</f>
        <v/>
      </c>
      <c r="E220" s="12"/>
      <c r="F220" s="12"/>
      <c r="G220" s="13"/>
      <c r="H220" s="14"/>
      <c r="I220" s="16" t="str">
        <f t="shared" si="6"/>
        <v/>
      </c>
      <c r="J220" s="13"/>
      <c r="K220" s="13"/>
      <c r="L220" s="13"/>
      <c r="M220" s="13"/>
      <c r="N220" s="16" t="str">
        <f t="shared" si="7"/>
        <v/>
      </c>
      <c r="O220" s="13"/>
      <c r="P220" s="12"/>
    </row>
    <row r="221" spans="1:16">
      <c r="A221" s="12"/>
      <c r="B221" s="9"/>
      <c r="C221" s="15" t="str">
        <f>IF(B221="","",IF(AND(B221&gt;='01_Setup'!$B$7,B221&lt;='01_Setup'!$B$8),'01_Setup'!$B$6,"Outside selected year"))</f>
        <v/>
      </c>
      <c r="D221" s="15" t="str">
        <f>IF(B221="","",IF(B221&lt;=DATE('01_Setup'!$B$5,7,5),"Q215",IF(B221&lt;=DATE('01_Setup'!$B$5,10,5),"Q216",IF(B221&lt;=DATE('01_Setup'!$B$5+1,1,5),"Q217","Q218"))))</f>
        <v/>
      </c>
      <c r="E221" s="12"/>
      <c r="F221" s="12"/>
      <c r="G221" s="13"/>
      <c r="H221" s="14"/>
      <c r="I221" s="16" t="str">
        <f t="shared" si="6"/>
        <v/>
      </c>
      <c r="J221" s="13"/>
      <c r="K221" s="13"/>
      <c r="L221" s="13"/>
      <c r="M221" s="13"/>
      <c r="N221" s="16" t="str">
        <f t="shared" si="7"/>
        <v/>
      </c>
      <c r="O221" s="13"/>
      <c r="P221" s="12"/>
    </row>
    <row r="222" spans="1:16">
      <c r="A222" s="12"/>
      <c r="B222" s="9"/>
      <c r="C222" s="15" t="str">
        <f>IF(B222="","",IF(AND(B222&gt;='01_Setup'!$B$7,B222&lt;='01_Setup'!$B$8),'01_Setup'!$B$6,"Outside selected year"))</f>
        <v/>
      </c>
      <c r="D222" s="15" t="str">
        <f>IF(B222="","",IF(B222&lt;=DATE('01_Setup'!$B$5,7,5),"Q216",IF(B222&lt;=DATE('01_Setup'!$B$5,10,5),"Q217",IF(B222&lt;=DATE('01_Setup'!$B$5+1,1,5),"Q218","Q219"))))</f>
        <v/>
      </c>
      <c r="E222" s="12"/>
      <c r="F222" s="12"/>
      <c r="G222" s="13"/>
      <c r="H222" s="14"/>
      <c r="I222" s="16" t="str">
        <f t="shared" si="6"/>
        <v/>
      </c>
      <c r="J222" s="13"/>
      <c r="K222" s="13"/>
      <c r="L222" s="13"/>
      <c r="M222" s="13"/>
      <c r="N222" s="16" t="str">
        <f t="shared" si="7"/>
        <v/>
      </c>
      <c r="O222" s="13"/>
      <c r="P222" s="12"/>
    </row>
    <row r="223" spans="1:16">
      <c r="A223" s="12"/>
      <c r="B223" s="9"/>
      <c r="C223" s="15" t="str">
        <f>IF(B223="","",IF(AND(B223&gt;='01_Setup'!$B$7,B223&lt;='01_Setup'!$B$8),'01_Setup'!$B$6,"Outside selected year"))</f>
        <v/>
      </c>
      <c r="D223" s="15" t="str">
        <f>IF(B223="","",IF(B223&lt;=DATE('01_Setup'!$B$5,7,5),"Q217",IF(B223&lt;=DATE('01_Setup'!$B$5,10,5),"Q218",IF(B223&lt;=DATE('01_Setup'!$B$5+1,1,5),"Q219","Q220"))))</f>
        <v/>
      </c>
      <c r="E223" s="12"/>
      <c r="F223" s="12"/>
      <c r="G223" s="13"/>
      <c r="H223" s="14"/>
      <c r="I223" s="16" t="str">
        <f t="shared" si="6"/>
        <v/>
      </c>
      <c r="J223" s="13"/>
      <c r="K223" s="13"/>
      <c r="L223" s="13"/>
      <c r="M223" s="13"/>
      <c r="N223" s="16" t="str">
        <f t="shared" si="7"/>
        <v/>
      </c>
      <c r="O223" s="13"/>
      <c r="P223" s="12"/>
    </row>
    <row r="224" spans="1:16">
      <c r="A224" s="12"/>
      <c r="B224" s="9"/>
      <c r="C224" s="15" t="str">
        <f>IF(B224="","",IF(AND(B224&gt;='01_Setup'!$B$7,B224&lt;='01_Setup'!$B$8),'01_Setup'!$B$6,"Outside selected year"))</f>
        <v/>
      </c>
      <c r="D224" s="15" t="str">
        <f>IF(B224="","",IF(B224&lt;=DATE('01_Setup'!$B$5,7,5),"Q218",IF(B224&lt;=DATE('01_Setup'!$B$5,10,5),"Q219",IF(B224&lt;=DATE('01_Setup'!$B$5+1,1,5),"Q220","Q221"))))</f>
        <v/>
      </c>
      <c r="E224" s="12"/>
      <c r="F224" s="12"/>
      <c r="G224" s="13"/>
      <c r="H224" s="14"/>
      <c r="I224" s="16" t="str">
        <f t="shared" si="6"/>
        <v/>
      </c>
      <c r="J224" s="13"/>
      <c r="K224" s="13"/>
      <c r="L224" s="13"/>
      <c r="M224" s="13"/>
      <c r="N224" s="16" t="str">
        <f t="shared" si="7"/>
        <v/>
      </c>
      <c r="O224" s="13"/>
      <c r="P224" s="12"/>
    </row>
    <row r="225" spans="1:16">
      <c r="A225" s="12"/>
      <c r="B225" s="9"/>
      <c r="C225" s="15" t="str">
        <f>IF(B225="","",IF(AND(B225&gt;='01_Setup'!$B$7,B225&lt;='01_Setup'!$B$8),'01_Setup'!$B$6,"Outside selected year"))</f>
        <v/>
      </c>
      <c r="D225" s="15" t="str">
        <f>IF(B225="","",IF(B225&lt;=DATE('01_Setup'!$B$5,7,5),"Q219",IF(B225&lt;=DATE('01_Setup'!$B$5,10,5),"Q220",IF(B225&lt;=DATE('01_Setup'!$B$5+1,1,5),"Q221","Q222"))))</f>
        <v/>
      </c>
      <c r="E225" s="12"/>
      <c r="F225" s="12"/>
      <c r="G225" s="13"/>
      <c r="H225" s="14"/>
      <c r="I225" s="16" t="str">
        <f t="shared" si="6"/>
        <v/>
      </c>
      <c r="J225" s="13"/>
      <c r="K225" s="13"/>
      <c r="L225" s="13"/>
      <c r="M225" s="13"/>
      <c r="N225" s="16" t="str">
        <f t="shared" si="7"/>
        <v/>
      </c>
      <c r="O225" s="13"/>
      <c r="P225" s="12"/>
    </row>
    <row r="226" spans="1:16">
      <c r="A226" s="12"/>
      <c r="B226" s="9"/>
      <c r="C226" s="15" t="str">
        <f>IF(B226="","",IF(AND(B226&gt;='01_Setup'!$B$7,B226&lt;='01_Setup'!$B$8),'01_Setup'!$B$6,"Outside selected year"))</f>
        <v/>
      </c>
      <c r="D226" s="15" t="str">
        <f>IF(B226="","",IF(B226&lt;=DATE('01_Setup'!$B$5,7,5),"Q220",IF(B226&lt;=DATE('01_Setup'!$B$5,10,5),"Q221",IF(B226&lt;=DATE('01_Setup'!$B$5+1,1,5),"Q222","Q223"))))</f>
        <v/>
      </c>
      <c r="E226" s="12"/>
      <c r="F226" s="12"/>
      <c r="G226" s="13"/>
      <c r="H226" s="14"/>
      <c r="I226" s="16" t="str">
        <f t="shared" si="6"/>
        <v/>
      </c>
      <c r="J226" s="13"/>
      <c r="K226" s="13"/>
      <c r="L226" s="13"/>
      <c r="M226" s="13"/>
      <c r="N226" s="16" t="str">
        <f t="shared" si="7"/>
        <v/>
      </c>
      <c r="O226" s="13"/>
      <c r="P226" s="12"/>
    </row>
    <row r="227" spans="1:16">
      <c r="A227" s="12"/>
      <c r="B227" s="9"/>
      <c r="C227" s="15" t="str">
        <f>IF(B227="","",IF(AND(B227&gt;='01_Setup'!$B$7,B227&lt;='01_Setup'!$B$8),'01_Setup'!$B$6,"Outside selected year"))</f>
        <v/>
      </c>
      <c r="D227" s="15" t="str">
        <f>IF(B227="","",IF(B227&lt;=DATE('01_Setup'!$B$5,7,5),"Q221",IF(B227&lt;=DATE('01_Setup'!$B$5,10,5),"Q222",IF(B227&lt;=DATE('01_Setup'!$B$5+1,1,5),"Q223","Q224"))))</f>
        <v/>
      </c>
      <c r="E227" s="12"/>
      <c r="F227" s="12"/>
      <c r="G227" s="13"/>
      <c r="H227" s="14"/>
      <c r="I227" s="16" t="str">
        <f t="shared" si="6"/>
        <v/>
      </c>
      <c r="J227" s="13"/>
      <c r="K227" s="13"/>
      <c r="L227" s="13"/>
      <c r="M227" s="13"/>
      <c r="N227" s="16" t="str">
        <f t="shared" si="7"/>
        <v/>
      </c>
      <c r="O227" s="13"/>
      <c r="P227" s="12"/>
    </row>
    <row r="228" spans="1:16">
      <c r="A228" s="12"/>
      <c r="B228" s="9"/>
      <c r="C228" s="15" t="str">
        <f>IF(B228="","",IF(AND(B228&gt;='01_Setup'!$B$7,B228&lt;='01_Setup'!$B$8),'01_Setup'!$B$6,"Outside selected year"))</f>
        <v/>
      </c>
      <c r="D228" s="15" t="str">
        <f>IF(B228="","",IF(B228&lt;=DATE('01_Setup'!$B$5,7,5),"Q222",IF(B228&lt;=DATE('01_Setup'!$B$5,10,5),"Q223",IF(B228&lt;=DATE('01_Setup'!$B$5+1,1,5),"Q224","Q225"))))</f>
        <v/>
      </c>
      <c r="E228" s="12"/>
      <c r="F228" s="12"/>
      <c r="G228" s="13"/>
      <c r="H228" s="14"/>
      <c r="I228" s="16" t="str">
        <f t="shared" si="6"/>
        <v/>
      </c>
      <c r="J228" s="13"/>
      <c r="K228" s="13"/>
      <c r="L228" s="13"/>
      <c r="M228" s="13"/>
      <c r="N228" s="16" t="str">
        <f t="shared" si="7"/>
        <v/>
      </c>
      <c r="O228" s="13"/>
      <c r="P228" s="12"/>
    </row>
    <row r="229" spans="1:16">
      <c r="A229" s="12"/>
      <c r="B229" s="9"/>
      <c r="C229" s="15" t="str">
        <f>IF(B229="","",IF(AND(B229&gt;='01_Setup'!$B$7,B229&lt;='01_Setup'!$B$8),'01_Setup'!$B$6,"Outside selected year"))</f>
        <v/>
      </c>
      <c r="D229" s="15" t="str">
        <f>IF(B229="","",IF(B229&lt;=DATE('01_Setup'!$B$5,7,5),"Q223",IF(B229&lt;=DATE('01_Setup'!$B$5,10,5),"Q224",IF(B229&lt;=DATE('01_Setup'!$B$5+1,1,5),"Q225","Q226"))))</f>
        <v/>
      </c>
      <c r="E229" s="12"/>
      <c r="F229" s="12"/>
      <c r="G229" s="13"/>
      <c r="H229" s="14"/>
      <c r="I229" s="16" t="str">
        <f t="shared" si="6"/>
        <v/>
      </c>
      <c r="J229" s="13"/>
      <c r="K229" s="13"/>
      <c r="L229" s="13"/>
      <c r="M229" s="13"/>
      <c r="N229" s="16" t="str">
        <f t="shared" si="7"/>
        <v/>
      </c>
      <c r="O229" s="13"/>
      <c r="P229" s="12"/>
    </row>
    <row r="230" spans="1:16">
      <c r="A230" s="12"/>
      <c r="B230" s="9"/>
      <c r="C230" s="15" t="str">
        <f>IF(B230="","",IF(AND(B230&gt;='01_Setup'!$B$7,B230&lt;='01_Setup'!$B$8),'01_Setup'!$B$6,"Outside selected year"))</f>
        <v/>
      </c>
      <c r="D230" s="15" t="str">
        <f>IF(B230="","",IF(B230&lt;=DATE('01_Setup'!$B$5,7,5),"Q224",IF(B230&lt;=DATE('01_Setup'!$B$5,10,5),"Q225",IF(B230&lt;=DATE('01_Setup'!$B$5+1,1,5),"Q226","Q227"))))</f>
        <v/>
      </c>
      <c r="E230" s="12"/>
      <c r="F230" s="12"/>
      <c r="G230" s="13"/>
      <c r="H230" s="14"/>
      <c r="I230" s="16" t="str">
        <f t="shared" si="6"/>
        <v/>
      </c>
      <c r="J230" s="13"/>
      <c r="K230" s="13"/>
      <c r="L230" s="13"/>
      <c r="M230" s="13"/>
      <c r="N230" s="16" t="str">
        <f t="shared" si="7"/>
        <v/>
      </c>
      <c r="O230" s="13"/>
      <c r="P230" s="12"/>
    </row>
    <row r="231" spans="1:16">
      <c r="A231" s="12"/>
      <c r="B231" s="9"/>
      <c r="C231" s="15" t="str">
        <f>IF(B231="","",IF(AND(B231&gt;='01_Setup'!$B$7,B231&lt;='01_Setup'!$B$8),'01_Setup'!$B$6,"Outside selected year"))</f>
        <v/>
      </c>
      <c r="D231" s="15" t="str">
        <f>IF(B231="","",IF(B231&lt;=DATE('01_Setup'!$B$5,7,5),"Q225",IF(B231&lt;=DATE('01_Setup'!$B$5,10,5),"Q226",IF(B231&lt;=DATE('01_Setup'!$B$5+1,1,5),"Q227","Q228"))))</f>
        <v/>
      </c>
      <c r="E231" s="12"/>
      <c r="F231" s="12"/>
      <c r="G231" s="13"/>
      <c r="H231" s="14"/>
      <c r="I231" s="16" t="str">
        <f t="shared" si="6"/>
        <v/>
      </c>
      <c r="J231" s="13"/>
      <c r="K231" s="13"/>
      <c r="L231" s="13"/>
      <c r="M231" s="13"/>
      <c r="N231" s="16" t="str">
        <f t="shared" si="7"/>
        <v/>
      </c>
      <c r="O231" s="13"/>
      <c r="P231" s="12"/>
    </row>
    <row r="232" spans="1:16">
      <c r="A232" s="12"/>
      <c r="B232" s="9"/>
      <c r="C232" s="15" t="str">
        <f>IF(B232="","",IF(AND(B232&gt;='01_Setup'!$B$7,B232&lt;='01_Setup'!$B$8),'01_Setup'!$B$6,"Outside selected year"))</f>
        <v/>
      </c>
      <c r="D232" s="15" t="str">
        <f>IF(B232="","",IF(B232&lt;=DATE('01_Setup'!$B$5,7,5),"Q226",IF(B232&lt;=DATE('01_Setup'!$B$5,10,5),"Q227",IF(B232&lt;=DATE('01_Setup'!$B$5+1,1,5),"Q228","Q229"))))</f>
        <v/>
      </c>
      <c r="E232" s="12"/>
      <c r="F232" s="12"/>
      <c r="G232" s="13"/>
      <c r="H232" s="14"/>
      <c r="I232" s="16" t="str">
        <f t="shared" si="6"/>
        <v/>
      </c>
      <c r="J232" s="13"/>
      <c r="K232" s="13"/>
      <c r="L232" s="13"/>
      <c r="M232" s="13"/>
      <c r="N232" s="16" t="str">
        <f t="shared" si="7"/>
        <v/>
      </c>
      <c r="O232" s="13"/>
      <c r="P232" s="12"/>
    </row>
    <row r="233" spans="1:16">
      <c r="A233" s="12"/>
      <c r="B233" s="9"/>
      <c r="C233" s="15" t="str">
        <f>IF(B233="","",IF(AND(B233&gt;='01_Setup'!$B$7,B233&lt;='01_Setup'!$B$8),'01_Setup'!$B$6,"Outside selected year"))</f>
        <v/>
      </c>
      <c r="D233" s="15" t="str">
        <f>IF(B233="","",IF(B233&lt;=DATE('01_Setup'!$B$5,7,5),"Q227",IF(B233&lt;=DATE('01_Setup'!$B$5,10,5),"Q228",IF(B233&lt;=DATE('01_Setup'!$B$5+1,1,5),"Q229","Q230"))))</f>
        <v/>
      </c>
      <c r="E233" s="12"/>
      <c r="F233" s="12"/>
      <c r="G233" s="13"/>
      <c r="H233" s="14"/>
      <c r="I233" s="16" t="str">
        <f t="shared" si="6"/>
        <v/>
      </c>
      <c r="J233" s="13"/>
      <c r="K233" s="13"/>
      <c r="L233" s="13"/>
      <c r="M233" s="13"/>
      <c r="N233" s="16" t="str">
        <f t="shared" si="7"/>
        <v/>
      </c>
      <c r="O233" s="13"/>
      <c r="P233" s="12"/>
    </row>
    <row r="234" spans="1:16">
      <c r="A234" s="12"/>
      <c r="B234" s="9"/>
      <c r="C234" s="15" t="str">
        <f>IF(B234="","",IF(AND(B234&gt;='01_Setup'!$B$7,B234&lt;='01_Setup'!$B$8),'01_Setup'!$B$6,"Outside selected year"))</f>
        <v/>
      </c>
      <c r="D234" s="15" t="str">
        <f>IF(B234="","",IF(B234&lt;=DATE('01_Setup'!$B$5,7,5),"Q228",IF(B234&lt;=DATE('01_Setup'!$B$5,10,5),"Q229",IF(B234&lt;=DATE('01_Setup'!$B$5+1,1,5),"Q230","Q231"))))</f>
        <v/>
      </c>
      <c r="E234" s="12"/>
      <c r="F234" s="12"/>
      <c r="G234" s="13"/>
      <c r="H234" s="14"/>
      <c r="I234" s="16" t="str">
        <f t="shared" si="6"/>
        <v/>
      </c>
      <c r="J234" s="13"/>
      <c r="K234" s="13"/>
      <c r="L234" s="13"/>
      <c r="M234" s="13"/>
      <c r="N234" s="16" t="str">
        <f t="shared" si="7"/>
        <v/>
      </c>
      <c r="O234" s="13"/>
      <c r="P234" s="12"/>
    </row>
    <row r="235" spans="1:16">
      <c r="A235" s="12"/>
      <c r="B235" s="9"/>
      <c r="C235" s="15" t="str">
        <f>IF(B235="","",IF(AND(B235&gt;='01_Setup'!$B$7,B235&lt;='01_Setup'!$B$8),'01_Setup'!$B$6,"Outside selected year"))</f>
        <v/>
      </c>
      <c r="D235" s="15" t="str">
        <f>IF(B235="","",IF(B235&lt;=DATE('01_Setup'!$B$5,7,5),"Q229",IF(B235&lt;=DATE('01_Setup'!$B$5,10,5),"Q230",IF(B235&lt;=DATE('01_Setup'!$B$5+1,1,5),"Q231","Q232"))))</f>
        <v/>
      </c>
      <c r="E235" s="12"/>
      <c r="F235" s="12"/>
      <c r="G235" s="13"/>
      <c r="H235" s="14"/>
      <c r="I235" s="16" t="str">
        <f t="shared" si="6"/>
        <v/>
      </c>
      <c r="J235" s="13"/>
      <c r="K235" s="13"/>
      <c r="L235" s="13"/>
      <c r="M235" s="13"/>
      <c r="N235" s="16" t="str">
        <f t="shared" si="7"/>
        <v/>
      </c>
      <c r="O235" s="13"/>
      <c r="P235" s="12"/>
    </row>
    <row r="236" spans="1:16">
      <c r="A236" s="12"/>
      <c r="B236" s="9"/>
      <c r="C236" s="15" t="str">
        <f>IF(B236="","",IF(AND(B236&gt;='01_Setup'!$B$7,B236&lt;='01_Setup'!$B$8),'01_Setup'!$B$6,"Outside selected year"))</f>
        <v/>
      </c>
      <c r="D236" s="15" t="str">
        <f>IF(B236="","",IF(B236&lt;=DATE('01_Setup'!$B$5,7,5),"Q230",IF(B236&lt;=DATE('01_Setup'!$B$5,10,5),"Q231",IF(B236&lt;=DATE('01_Setup'!$B$5+1,1,5),"Q232","Q233"))))</f>
        <v/>
      </c>
      <c r="E236" s="12"/>
      <c r="F236" s="12"/>
      <c r="G236" s="13"/>
      <c r="H236" s="14"/>
      <c r="I236" s="16" t="str">
        <f t="shared" si="6"/>
        <v/>
      </c>
      <c r="J236" s="13"/>
      <c r="K236" s="13"/>
      <c r="L236" s="13"/>
      <c r="M236" s="13"/>
      <c r="N236" s="16" t="str">
        <f t="shared" si="7"/>
        <v/>
      </c>
      <c r="O236" s="13"/>
      <c r="P236" s="12"/>
    </row>
    <row r="237" spans="1:16">
      <c r="A237" s="12"/>
      <c r="B237" s="9"/>
      <c r="C237" s="15" t="str">
        <f>IF(B237="","",IF(AND(B237&gt;='01_Setup'!$B$7,B237&lt;='01_Setup'!$B$8),'01_Setup'!$B$6,"Outside selected year"))</f>
        <v/>
      </c>
      <c r="D237" s="15" t="str">
        <f>IF(B237="","",IF(B237&lt;=DATE('01_Setup'!$B$5,7,5),"Q231",IF(B237&lt;=DATE('01_Setup'!$B$5,10,5),"Q232",IF(B237&lt;=DATE('01_Setup'!$B$5+1,1,5),"Q233","Q234"))))</f>
        <v/>
      </c>
      <c r="E237" s="12"/>
      <c r="F237" s="12"/>
      <c r="G237" s="13"/>
      <c r="H237" s="14"/>
      <c r="I237" s="16" t="str">
        <f t="shared" si="6"/>
        <v/>
      </c>
      <c r="J237" s="13"/>
      <c r="K237" s="13"/>
      <c r="L237" s="13"/>
      <c r="M237" s="13"/>
      <c r="N237" s="16" t="str">
        <f t="shared" si="7"/>
        <v/>
      </c>
      <c r="O237" s="13"/>
      <c r="P237" s="12"/>
    </row>
    <row r="238" spans="1:16">
      <c r="A238" s="12"/>
      <c r="B238" s="9"/>
      <c r="C238" s="15" t="str">
        <f>IF(B238="","",IF(AND(B238&gt;='01_Setup'!$B$7,B238&lt;='01_Setup'!$B$8),'01_Setup'!$B$6,"Outside selected year"))</f>
        <v/>
      </c>
      <c r="D238" s="15" t="str">
        <f>IF(B238="","",IF(B238&lt;=DATE('01_Setup'!$B$5,7,5),"Q232",IF(B238&lt;=DATE('01_Setup'!$B$5,10,5),"Q233",IF(B238&lt;=DATE('01_Setup'!$B$5+1,1,5),"Q234","Q235"))))</f>
        <v/>
      </c>
      <c r="E238" s="12"/>
      <c r="F238" s="12"/>
      <c r="G238" s="13"/>
      <c r="H238" s="14"/>
      <c r="I238" s="16" t="str">
        <f t="shared" si="6"/>
        <v/>
      </c>
      <c r="J238" s="13"/>
      <c r="K238" s="13"/>
      <c r="L238" s="13"/>
      <c r="M238" s="13"/>
      <c r="N238" s="16" t="str">
        <f t="shared" si="7"/>
        <v/>
      </c>
      <c r="O238" s="13"/>
      <c r="P238" s="12"/>
    </row>
    <row r="239" spans="1:16">
      <c r="A239" s="12"/>
      <c r="B239" s="9"/>
      <c r="C239" s="15" t="str">
        <f>IF(B239="","",IF(AND(B239&gt;='01_Setup'!$B$7,B239&lt;='01_Setup'!$B$8),'01_Setup'!$B$6,"Outside selected year"))</f>
        <v/>
      </c>
      <c r="D239" s="15" t="str">
        <f>IF(B239="","",IF(B239&lt;=DATE('01_Setup'!$B$5,7,5),"Q233",IF(B239&lt;=DATE('01_Setup'!$B$5,10,5),"Q234",IF(B239&lt;=DATE('01_Setup'!$B$5+1,1,5),"Q235","Q236"))))</f>
        <v/>
      </c>
      <c r="E239" s="12"/>
      <c r="F239" s="12"/>
      <c r="G239" s="13"/>
      <c r="H239" s="14"/>
      <c r="I239" s="16" t="str">
        <f t="shared" si="6"/>
        <v/>
      </c>
      <c r="J239" s="13"/>
      <c r="K239" s="13"/>
      <c r="L239" s="13"/>
      <c r="M239" s="13"/>
      <c r="N239" s="16" t="str">
        <f t="shared" si="7"/>
        <v/>
      </c>
      <c r="O239" s="13"/>
      <c r="P239" s="12"/>
    </row>
    <row r="240" spans="1:16">
      <c r="A240" s="12"/>
      <c r="B240" s="9"/>
      <c r="C240" s="15" t="str">
        <f>IF(B240="","",IF(AND(B240&gt;='01_Setup'!$B$7,B240&lt;='01_Setup'!$B$8),'01_Setup'!$B$6,"Outside selected year"))</f>
        <v/>
      </c>
      <c r="D240" s="15" t="str">
        <f>IF(B240="","",IF(B240&lt;=DATE('01_Setup'!$B$5,7,5),"Q234",IF(B240&lt;=DATE('01_Setup'!$B$5,10,5),"Q235",IF(B240&lt;=DATE('01_Setup'!$B$5+1,1,5),"Q236","Q237"))))</f>
        <v/>
      </c>
      <c r="E240" s="12"/>
      <c r="F240" s="12"/>
      <c r="G240" s="13"/>
      <c r="H240" s="14"/>
      <c r="I240" s="16" t="str">
        <f t="shared" si="6"/>
        <v/>
      </c>
      <c r="J240" s="13"/>
      <c r="K240" s="13"/>
      <c r="L240" s="13"/>
      <c r="M240" s="13"/>
      <c r="N240" s="16" t="str">
        <f t="shared" si="7"/>
        <v/>
      </c>
      <c r="O240" s="13"/>
      <c r="P240" s="12"/>
    </row>
    <row r="241" spans="1:16">
      <c r="A241" s="12"/>
      <c r="B241" s="9"/>
      <c r="C241" s="15" t="str">
        <f>IF(B241="","",IF(AND(B241&gt;='01_Setup'!$B$7,B241&lt;='01_Setup'!$B$8),'01_Setup'!$B$6,"Outside selected year"))</f>
        <v/>
      </c>
      <c r="D241" s="15" t="str">
        <f>IF(B241="","",IF(B241&lt;=DATE('01_Setup'!$B$5,7,5),"Q235",IF(B241&lt;=DATE('01_Setup'!$B$5,10,5),"Q236",IF(B241&lt;=DATE('01_Setup'!$B$5+1,1,5),"Q237","Q238"))))</f>
        <v/>
      </c>
      <c r="E241" s="12"/>
      <c r="F241" s="12"/>
      <c r="G241" s="13"/>
      <c r="H241" s="14"/>
      <c r="I241" s="16" t="str">
        <f t="shared" si="6"/>
        <v/>
      </c>
      <c r="J241" s="13"/>
      <c r="K241" s="13"/>
      <c r="L241" s="13"/>
      <c r="M241" s="13"/>
      <c r="N241" s="16" t="str">
        <f t="shared" si="7"/>
        <v/>
      </c>
      <c r="O241" s="13"/>
      <c r="P241" s="12"/>
    </row>
    <row r="242" spans="1:16">
      <c r="A242" s="12"/>
      <c r="B242" s="9"/>
      <c r="C242" s="15" t="str">
        <f>IF(B242="","",IF(AND(B242&gt;='01_Setup'!$B$7,B242&lt;='01_Setup'!$B$8),'01_Setup'!$B$6,"Outside selected year"))</f>
        <v/>
      </c>
      <c r="D242" s="15" t="str">
        <f>IF(B242="","",IF(B242&lt;=DATE('01_Setup'!$B$5,7,5),"Q236",IF(B242&lt;=DATE('01_Setup'!$B$5,10,5),"Q237",IF(B242&lt;=DATE('01_Setup'!$B$5+1,1,5),"Q238","Q239"))))</f>
        <v/>
      </c>
      <c r="E242" s="12"/>
      <c r="F242" s="12"/>
      <c r="G242" s="13"/>
      <c r="H242" s="14"/>
      <c r="I242" s="16" t="str">
        <f t="shared" si="6"/>
        <v/>
      </c>
      <c r="J242" s="13"/>
      <c r="K242" s="13"/>
      <c r="L242" s="13"/>
      <c r="M242" s="13"/>
      <c r="N242" s="16" t="str">
        <f t="shared" si="7"/>
        <v/>
      </c>
      <c r="O242" s="13"/>
      <c r="P242" s="12"/>
    </row>
    <row r="243" spans="1:16">
      <c r="A243" s="12"/>
      <c r="B243" s="9"/>
      <c r="C243" s="15" t="str">
        <f>IF(B243="","",IF(AND(B243&gt;='01_Setup'!$B$7,B243&lt;='01_Setup'!$B$8),'01_Setup'!$B$6,"Outside selected year"))</f>
        <v/>
      </c>
      <c r="D243" s="15" t="str">
        <f>IF(B243="","",IF(B243&lt;=DATE('01_Setup'!$B$5,7,5),"Q237",IF(B243&lt;=DATE('01_Setup'!$B$5,10,5),"Q238",IF(B243&lt;=DATE('01_Setup'!$B$5+1,1,5),"Q239","Q240"))))</f>
        <v/>
      </c>
      <c r="E243" s="12"/>
      <c r="F243" s="12"/>
      <c r="G243" s="13"/>
      <c r="H243" s="14"/>
      <c r="I243" s="16" t="str">
        <f t="shared" si="6"/>
        <v/>
      </c>
      <c r="J243" s="13"/>
      <c r="K243" s="13"/>
      <c r="L243" s="13"/>
      <c r="M243" s="13"/>
      <c r="N243" s="16" t="str">
        <f t="shared" si="7"/>
        <v/>
      </c>
      <c r="O243" s="13"/>
      <c r="P243" s="12"/>
    </row>
    <row r="244" spans="1:16">
      <c r="A244" s="12"/>
      <c r="B244" s="9"/>
      <c r="C244" s="15" t="str">
        <f>IF(B244="","",IF(AND(B244&gt;='01_Setup'!$B$7,B244&lt;='01_Setup'!$B$8),'01_Setup'!$B$6,"Outside selected year"))</f>
        <v/>
      </c>
      <c r="D244" s="15" t="str">
        <f>IF(B244="","",IF(B244&lt;=DATE('01_Setup'!$B$5,7,5),"Q238",IF(B244&lt;=DATE('01_Setup'!$B$5,10,5),"Q239",IF(B244&lt;=DATE('01_Setup'!$B$5+1,1,5),"Q240","Q241"))))</f>
        <v/>
      </c>
      <c r="E244" s="12"/>
      <c r="F244" s="12"/>
      <c r="G244" s="13"/>
      <c r="H244" s="14"/>
      <c r="I244" s="16" t="str">
        <f t="shared" si="6"/>
        <v/>
      </c>
      <c r="J244" s="13"/>
      <c r="K244" s="13"/>
      <c r="L244" s="13"/>
      <c r="M244" s="13"/>
      <c r="N244" s="16" t="str">
        <f t="shared" si="7"/>
        <v/>
      </c>
      <c r="O244" s="13"/>
      <c r="P244" s="12"/>
    </row>
    <row r="245" spans="1:16">
      <c r="A245" s="12"/>
      <c r="B245" s="9"/>
      <c r="C245" s="15" t="str">
        <f>IF(B245="","",IF(AND(B245&gt;='01_Setup'!$B$7,B245&lt;='01_Setup'!$B$8),'01_Setup'!$B$6,"Outside selected year"))</f>
        <v/>
      </c>
      <c r="D245" s="15" t="str">
        <f>IF(B245="","",IF(B245&lt;=DATE('01_Setup'!$B$5,7,5),"Q239",IF(B245&lt;=DATE('01_Setup'!$B$5,10,5),"Q240",IF(B245&lt;=DATE('01_Setup'!$B$5+1,1,5),"Q241","Q242"))))</f>
        <v/>
      </c>
      <c r="E245" s="12"/>
      <c r="F245" s="12"/>
      <c r="G245" s="13"/>
      <c r="H245" s="14"/>
      <c r="I245" s="16" t="str">
        <f t="shared" si="6"/>
        <v/>
      </c>
      <c r="J245" s="13"/>
      <c r="K245" s="13"/>
      <c r="L245" s="13"/>
      <c r="M245" s="13"/>
      <c r="N245" s="16" t="str">
        <f t="shared" si="7"/>
        <v/>
      </c>
      <c r="O245" s="13"/>
      <c r="P245" s="12"/>
    </row>
    <row r="246" spans="1:16">
      <c r="A246" s="12"/>
      <c r="B246" s="9"/>
      <c r="C246" s="15" t="str">
        <f>IF(B246="","",IF(AND(B246&gt;='01_Setup'!$B$7,B246&lt;='01_Setup'!$B$8),'01_Setup'!$B$6,"Outside selected year"))</f>
        <v/>
      </c>
      <c r="D246" s="15" t="str">
        <f>IF(B246="","",IF(B246&lt;=DATE('01_Setup'!$B$5,7,5),"Q240",IF(B246&lt;=DATE('01_Setup'!$B$5,10,5),"Q241",IF(B246&lt;=DATE('01_Setup'!$B$5+1,1,5),"Q242","Q243"))))</f>
        <v/>
      </c>
      <c r="E246" s="12"/>
      <c r="F246" s="12"/>
      <c r="G246" s="13"/>
      <c r="H246" s="14"/>
      <c r="I246" s="16" t="str">
        <f t="shared" si="6"/>
        <v/>
      </c>
      <c r="J246" s="13"/>
      <c r="K246" s="13"/>
      <c r="L246" s="13"/>
      <c r="M246" s="13"/>
      <c r="N246" s="16" t="str">
        <f t="shared" si="7"/>
        <v/>
      </c>
      <c r="O246" s="13"/>
      <c r="P246" s="12"/>
    </row>
    <row r="247" spans="1:16">
      <c r="A247" s="12"/>
      <c r="B247" s="9"/>
      <c r="C247" s="15" t="str">
        <f>IF(B247="","",IF(AND(B247&gt;='01_Setup'!$B$7,B247&lt;='01_Setup'!$B$8),'01_Setup'!$B$6,"Outside selected year"))</f>
        <v/>
      </c>
      <c r="D247" s="15" t="str">
        <f>IF(B247="","",IF(B247&lt;=DATE('01_Setup'!$B$5,7,5),"Q241",IF(B247&lt;=DATE('01_Setup'!$B$5,10,5),"Q242",IF(B247&lt;=DATE('01_Setup'!$B$5+1,1,5),"Q243","Q244"))))</f>
        <v/>
      </c>
      <c r="E247" s="12"/>
      <c r="F247" s="12"/>
      <c r="G247" s="13"/>
      <c r="H247" s="14"/>
      <c r="I247" s="16" t="str">
        <f t="shared" si="6"/>
        <v/>
      </c>
      <c r="J247" s="13"/>
      <c r="K247" s="13"/>
      <c r="L247" s="13"/>
      <c r="M247" s="13"/>
      <c r="N247" s="16" t="str">
        <f t="shared" si="7"/>
        <v/>
      </c>
      <c r="O247" s="13"/>
      <c r="P247" s="12"/>
    </row>
    <row r="248" spans="1:16">
      <c r="A248" s="12"/>
      <c r="B248" s="9"/>
      <c r="C248" s="15" t="str">
        <f>IF(B248="","",IF(AND(B248&gt;='01_Setup'!$B$7,B248&lt;='01_Setup'!$B$8),'01_Setup'!$B$6,"Outside selected year"))</f>
        <v/>
      </c>
      <c r="D248" s="15" t="str">
        <f>IF(B248="","",IF(B248&lt;=DATE('01_Setup'!$B$5,7,5),"Q242",IF(B248&lt;=DATE('01_Setup'!$B$5,10,5),"Q243",IF(B248&lt;=DATE('01_Setup'!$B$5+1,1,5),"Q244","Q245"))))</f>
        <v/>
      </c>
      <c r="E248" s="12"/>
      <c r="F248" s="12"/>
      <c r="G248" s="13"/>
      <c r="H248" s="14"/>
      <c r="I248" s="16" t="str">
        <f t="shared" si="6"/>
        <v/>
      </c>
      <c r="J248" s="13"/>
      <c r="K248" s="13"/>
      <c r="L248" s="13"/>
      <c r="M248" s="13"/>
      <c r="N248" s="16" t="str">
        <f t="shared" si="7"/>
        <v/>
      </c>
      <c r="O248" s="13"/>
      <c r="P248" s="12"/>
    </row>
    <row r="249" spans="1:16">
      <c r="A249" s="12"/>
      <c r="B249" s="9"/>
      <c r="C249" s="15" t="str">
        <f>IF(B249="","",IF(AND(B249&gt;='01_Setup'!$B$7,B249&lt;='01_Setup'!$B$8),'01_Setup'!$B$6,"Outside selected year"))</f>
        <v/>
      </c>
      <c r="D249" s="15" t="str">
        <f>IF(B249="","",IF(B249&lt;=DATE('01_Setup'!$B$5,7,5),"Q243",IF(B249&lt;=DATE('01_Setup'!$B$5,10,5),"Q244",IF(B249&lt;=DATE('01_Setup'!$B$5+1,1,5),"Q245","Q246"))))</f>
        <v/>
      </c>
      <c r="E249" s="12"/>
      <c r="F249" s="12"/>
      <c r="G249" s="13"/>
      <c r="H249" s="14"/>
      <c r="I249" s="16" t="str">
        <f t="shared" si="6"/>
        <v/>
      </c>
      <c r="J249" s="13"/>
      <c r="K249" s="13"/>
      <c r="L249" s="13"/>
      <c r="M249" s="13"/>
      <c r="N249" s="16" t="str">
        <f t="shared" si="7"/>
        <v/>
      </c>
      <c r="O249" s="13"/>
      <c r="P249" s="12"/>
    </row>
    <row r="250" spans="1:16">
      <c r="A250" s="12"/>
      <c r="B250" s="9"/>
      <c r="C250" s="15" t="str">
        <f>IF(B250="","",IF(AND(B250&gt;='01_Setup'!$B$7,B250&lt;='01_Setup'!$B$8),'01_Setup'!$B$6,"Outside selected year"))</f>
        <v/>
      </c>
      <c r="D250" s="15" t="str">
        <f>IF(B250="","",IF(B250&lt;=DATE('01_Setup'!$B$5,7,5),"Q244",IF(B250&lt;=DATE('01_Setup'!$B$5,10,5),"Q245",IF(B250&lt;=DATE('01_Setup'!$B$5+1,1,5),"Q246","Q247"))))</f>
        <v/>
      </c>
      <c r="E250" s="12"/>
      <c r="F250" s="12"/>
      <c r="G250" s="13"/>
      <c r="H250" s="14"/>
      <c r="I250" s="16" t="str">
        <f t="shared" si="6"/>
        <v/>
      </c>
      <c r="J250" s="13"/>
      <c r="K250" s="13"/>
      <c r="L250" s="13"/>
      <c r="M250" s="13"/>
      <c r="N250" s="16" t="str">
        <f t="shared" si="7"/>
        <v/>
      </c>
      <c r="O250" s="13"/>
      <c r="P250" s="12"/>
    </row>
    <row r="251" spans="1:16">
      <c r="A251" s="12"/>
      <c r="B251" s="9"/>
      <c r="C251" s="15" t="str">
        <f>IF(B251="","",IF(AND(B251&gt;='01_Setup'!$B$7,B251&lt;='01_Setup'!$B$8),'01_Setup'!$B$6,"Outside selected year"))</f>
        <v/>
      </c>
      <c r="D251" s="15" t="str">
        <f>IF(B251="","",IF(B251&lt;=DATE('01_Setup'!$B$5,7,5),"Q245",IF(B251&lt;=DATE('01_Setup'!$B$5,10,5),"Q246",IF(B251&lt;=DATE('01_Setup'!$B$5+1,1,5),"Q247","Q248"))))</f>
        <v/>
      </c>
      <c r="E251" s="12"/>
      <c r="F251" s="12"/>
      <c r="G251" s="13"/>
      <c r="H251" s="14"/>
      <c r="I251" s="16" t="str">
        <f t="shared" si="6"/>
        <v/>
      </c>
      <c r="J251" s="13"/>
      <c r="K251" s="13"/>
      <c r="L251" s="13"/>
      <c r="M251" s="13"/>
      <c r="N251" s="16" t="str">
        <f t="shared" si="7"/>
        <v/>
      </c>
      <c r="O251" s="13"/>
      <c r="P251" s="12"/>
    </row>
    <row r="252" spans="1:16">
      <c r="A252" s="12"/>
      <c r="B252" s="9"/>
      <c r="C252" s="15" t="str">
        <f>IF(B252="","",IF(AND(B252&gt;='01_Setup'!$B$7,B252&lt;='01_Setup'!$B$8),'01_Setup'!$B$6,"Outside selected year"))</f>
        <v/>
      </c>
      <c r="D252" s="15" t="str">
        <f>IF(B252="","",IF(B252&lt;=DATE('01_Setup'!$B$5,7,5),"Q246",IF(B252&lt;=DATE('01_Setup'!$B$5,10,5),"Q247",IF(B252&lt;=DATE('01_Setup'!$B$5+1,1,5),"Q248","Q249"))))</f>
        <v/>
      </c>
      <c r="E252" s="12"/>
      <c r="F252" s="12"/>
      <c r="G252" s="13"/>
      <c r="H252" s="14"/>
      <c r="I252" s="16" t="str">
        <f t="shared" si="6"/>
        <v/>
      </c>
      <c r="J252" s="13"/>
      <c r="K252" s="13"/>
      <c r="L252" s="13"/>
      <c r="M252" s="13"/>
      <c r="N252" s="16" t="str">
        <f t="shared" si="7"/>
        <v/>
      </c>
      <c r="O252" s="13"/>
      <c r="P252" s="12"/>
    </row>
    <row r="253" spans="1:16">
      <c r="A253" s="12"/>
      <c r="B253" s="9"/>
      <c r="C253" s="15" t="str">
        <f>IF(B253="","",IF(AND(B253&gt;='01_Setup'!$B$7,B253&lt;='01_Setup'!$B$8),'01_Setup'!$B$6,"Outside selected year"))</f>
        <v/>
      </c>
      <c r="D253" s="15" t="str">
        <f>IF(B253="","",IF(B253&lt;=DATE('01_Setup'!$B$5,7,5),"Q247",IF(B253&lt;=DATE('01_Setup'!$B$5,10,5),"Q248",IF(B253&lt;=DATE('01_Setup'!$B$5+1,1,5),"Q249","Q250"))))</f>
        <v/>
      </c>
      <c r="E253" s="12"/>
      <c r="F253" s="12"/>
      <c r="G253" s="13"/>
      <c r="H253" s="14"/>
      <c r="I253" s="16" t="str">
        <f t="shared" si="6"/>
        <v/>
      </c>
      <c r="J253" s="13"/>
      <c r="K253" s="13"/>
      <c r="L253" s="13"/>
      <c r="M253" s="13"/>
      <c r="N253" s="16" t="str">
        <f t="shared" si="7"/>
        <v/>
      </c>
      <c r="O253" s="13"/>
      <c r="P253" s="12"/>
    </row>
    <row r="254" spans="1:16">
      <c r="A254" s="12"/>
      <c r="B254" s="9"/>
      <c r="C254" s="15" t="str">
        <f>IF(B254="","",IF(AND(B254&gt;='01_Setup'!$B$7,B254&lt;='01_Setup'!$B$8),'01_Setup'!$B$6,"Outside selected year"))</f>
        <v/>
      </c>
      <c r="D254" s="15" t="str">
        <f>IF(B254="","",IF(B254&lt;=DATE('01_Setup'!$B$5,7,5),"Q248",IF(B254&lt;=DATE('01_Setup'!$B$5,10,5),"Q249",IF(B254&lt;=DATE('01_Setup'!$B$5+1,1,5),"Q250","Q251"))))</f>
        <v/>
      </c>
      <c r="E254" s="12"/>
      <c r="F254" s="12"/>
      <c r="G254" s="13"/>
      <c r="H254" s="14"/>
      <c r="I254" s="16" t="str">
        <f t="shared" si="6"/>
        <v/>
      </c>
      <c r="J254" s="13"/>
      <c r="K254" s="13"/>
      <c r="L254" s="13"/>
      <c r="M254" s="13"/>
      <c r="N254" s="16" t="str">
        <f t="shared" si="7"/>
        <v/>
      </c>
      <c r="O254" s="13"/>
      <c r="P254" s="12"/>
    </row>
    <row r="255" spans="1:16">
      <c r="A255" s="12"/>
      <c r="B255" s="9"/>
      <c r="C255" s="15" t="str">
        <f>IF(B255="","",IF(AND(B255&gt;='01_Setup'!$B$7,B255&lt;='01_Setup'!$B$8),'01_Setup'!$B$6,"Outside selected year"))</f>
        <v/>
      </c>
      <c r="D255" s="15" t="str">
        <f>IF(B255="","",IF(B255&lt;=DATE('01_Setup'!$B$5,7,5),"Q249",IF(B255&lt;=DATE('01_Setup'!$B$5,10,5),"Q250",IF(B255&lt;=DATE('01_Setup'!$B$5+1,1,5),"Q251","Q252"))))</f>
        <v/>
      </c>
      <c r="E255" s="12"/>
      <c r="F255" s="12"/>
      <c r="G255" s="13"/>
      <c r="H255" s="14"/>
      <c r="I255" s="16" t="str">
        <f t="shared" si="6"/>
        <v/>
      </c>
      <c r="J255" s="13"/>
      <c r="K255" s="13"/>
      <c r="L255" s="13"/>
      <c r="M255" s="13"/>
      <c r="N255" s="16" t="str">
        <f t="shared" si="7"/>
        <v/>
      </c>
      <c r="O255" s="13"/>
      <c r="P255" s="12"/>
    </row>
    <row r="256" spans="1:16">
      <c r="A256" s="12"/>
      <c r="B256" s="9"/>
      <c r="C256" s="15" t="str">
        <f>IF(B256="","",IF(AND(B256&gt;='01_Setup'!$B$7,B256&lt;='01_Setup'!$B$8),'01_Setup'!$B$6,"Outside selected year"))</f>
        <v/>
      </c>
      <c r="D256" s="15" t="str">
        <f>IF(B256="","",IF(B256&lt;=DATE('01_Setup'!$B$5,7,5),"Q250",IF(B256&lt;=DATE('01_Setup'!$B$5,10,5),"Q251",IF(B256&lt;=DATE('01_Setup'!$B$5+1,1,5),"Q252","Q253"))))</f>
        <v/>
      </c>
      <c r="E256" s="12"/>
      <c r="F256" s="12"/>
      <c r="G256" s="13"/>
      <c r="H256" s="14"/>
      <c r="I256" s="16" t="str">
        <f t="shared" si="6"/>
        <v/>
      </c>
      <c r="J256" s="13"/>
      <c r="K256" s="13"/>
      <c r="L256" s="13"/>
      <c r="M256" s="13"/>
      <c r="N256" s="16" t="str">
        <f t="shared" si="7"/>
        <v/>
      </c>
      <c r="O256" s="13"/>
      <c r="P256" s="12"/>
    </row>
    <row r="257" spans="1:16">
      <c r="A257" s="12"/>
      <c r="B257" s="9"/>
      <c r="C257" s="15" t="str">
        <f>IF(B257="","",IF(AND(B257&gt;='01_Setup'!$B$7,B257&lt;='01_Setup'!$B$8),'01_Setup'!$B$6,"Outside selected year"))</f>
        <v/>
      </c>
      <c r="D257" s="15" t="str">
        <f>IF(B257="","",IF(B257&lt;=DATE('01_Setup'!$B$5,7,5),"Q251",IF(B257&lt;=DATE('01_Setup'!$B$5,10,5),"Q252",IF(B257&lt;=DATE('01_Setup'!$B$5+1,1,5),"Q253","Q254"))))</f>
        <v/>
      </c>
      <c r="E257" s="12"/>
      <c r="F257" s="12"/>
      <c r="G257" s="13"/>
      <c r="H257" s="14"/>
      <c r="I257" s="16" t="str">
        <f t="shared" si="6"/>
        <v/>
      </c>
      <c r="J257" s="13"/>
      <c r="K257" s="13"/>
      <c r="L257" s="13"/>
      <c r="M257" s="13"/>
      <c r="N257" s="16" t="str">
        <f t="shared" si="7"/>
        <v/>
      </c>
      <c r="O257" s="13"/>
      <c r="P257" s="12"/>
    </row>
    <row r="258" spans="1:16">
      <c r="A258" s="12"/>
      <c r="B258" s="9"/>
      <c r="C258" s="15" t="str">
        <f>IF(B258="","",IF(AND(B258&gt;='01_Setup'!$B$7,B258&lt;='01_Setup'!$B$8),'01_Setup'!$B$6,"Outside selected year"))</f>
        <v/>
      </c>
      <c r="D258" s="15" t="str">
        <f>IF(B258="","",IF(B258&lt;=DATE('01_Setup'!$B$5,7,5),"Q252",IF(B258&lt;=DATE('01_Setup'!$B$5,10,5),"Q253",IF(B258&lt;=DATE('01_Setup'!$B$5+1,1,5),"Q254","Q255"))))</f>
        <v/>
      </c>
      <c r="E258" s="12"/>
      <c r="F258" s="12"/>
      <c r="G258" s="13"/>
      <c r="H258" s="14"/>
      <c r="I258" s="16" t="str">
        <f t="shared" si="6"/>
        <v/>
      </c>
      <c r="J258" s="13"/>
      <c r="K258" s="13"/>
      <c r="L258" s="13"/>
      <c r="M258" s="13"/>
      <c r="N258" s="16" t="str">
        <f t="shared" si="7"/>
        <v/>
      </c>
      <c r="O258" s="13"/>
      <c r="P258" s="12"/>
    </row>
    <row r="259" spans="1:16">
      <c r="A259" s="12"/>
      <c r="B259" s="9"/>
      <c r="C259" s="15" t="str">
        <f>IF(B259="","",IF(AND(B259&gt;='01_Setup'!$B$7,B259&lt;='01_Setup'!$B$8),'01_Setup'!$B$6,"Outside selected year"))</f>
        <v/>
      </c>
      <c r="D259" s="15" t="str">
        <f>IF(B259="","",IF(B259&lt;=DATE('01_Setup'!$B$5,7,5),"Q253",IF(B259&lt;=DATE('01_Setup'!$B$5,10,5),"Q254",IF(B259&lt;=DATE('01_Setup'!$B$5+1,1,5),"Q255","Q256"))))</f>
        <v/>
      </c>
      <c r="E259" s="12"/>
      <c r="F259" s="12"/>
      <c r="G259" s="13"/>
      <c r="H259" s="14"/>
      <c r="I259" s="16" t="str">
        <f t="shared" si="6"/>
        <v/>
      </c>
      <c r="J259" s="13"/>
      <c r="K259" s="13"/>
      <c r="L259" s="13"/>
      <c r="M259" s="13"/>
      <c r="N259" s="16" t="str">
        <f t="shared" si="7"/>
        <v/>
      </c>
      <c r="O259" s="13"/>
      <c r="P259" s="12"/>
    </row>
    <row r="260" spans="1:16">
      <c r="A260" s="12"/>
      <c r="B260" s="9"/>
      <c r="C260" s="15" t="str">
        <f>IF(B260="","",IF(AND(B260&gt;='01_Setup'!$B$7,B260&lt;='01_Setup'!$B$8),'01_Setup'!$B$6,"Outside selected year"))</f>
        <v/>
      </c>
      <c r="D260" s="15" t="str">
        <f>IF(B260="","",IF(B260&lt;=DATE('01_Setup'!$B$5,7,5),"Q254",IF(B260&lt;=DATE('01_Setup'!$B$5,10,5),"Q255",IF(B260&lt;=DATE('01_Setup'!$B$5+1,1,5),"Q256","Q257"))))</f>
        <v/>
      </c>
      <c r="E260" s="12"/>
      <c r="F260" s="12"/>
      <c r="G260" s="13"/>
      <c r="H260" s="14"/>
      <c r="I260" s="16" t="str">
        <f t="shared" si="6"/>
        <v/>
      </c>
      <c r="J260" s="13"/>
      <c r="K260" s="13"/>
      <c r="L260" s="13"/>
      <c r="M260" s="13"/>
      <c r="N260" s="16" t="str">
        <f t="shared" si="7"/>
        <v/>
      </c>
      <c r="O260" s="13"/>
      <c r="P260" s="12"/>
    </row>
    <row r="261" spans="1:16">
      <c r="A261" s="12"/>
      <c r="B261" s="9"/>
      <c r="C261" s="15" t="str">
        <f>IF(B261="","",IF(AND(B261&gt;='01_Setup'!$B$7,B261&lt;='01_Setup'!$B$8),'01_Setup'!$B$6,"Outside selected year"))</f>
        <v/>
      </c>
      <c r="D261" s="15" t="str">
        <f>IF(B261="","",IF(B261&lt;=DATE('01_Setup'!$B$5,7,5),"Q255",IF(B261&lt;=DATE('01_Setup'!$B$5,10,5),"Q256",IF(B261&lt;=DATE('01_Setup'!$B$5+1,1,5),"Q257","Q258"))))</f>
        <v/>
      </c>
      <c r="E261" s="12"/>
      <c r="F261" s="12"/>
      <c r="G261" s="13"/>
      <c r="H261" s="14"/>
      <c r="I261" s="16" t="str">
        <f t="shared" si="6"/>
        <v/>
      </c>
      <c r="J261" s="13"/>
      <c r="K261" s="13"/>
      <c r="L261" s="13"/>
      <c r="M261" s="13"/>
      <c r="N261" s="16" t="str">
        <f t="shared" si="7"/>
        <v/>
      </c>
      <c r="O261" s="13"/>
      <c r="P261" s="12"/>
    </row>
    <row r="262" spans="1:16">
      <c r="A262" s="12"/>
      <c r="B262" s="9"/>
      <c r="C262" s="15" t="str">
        <f>IF(B262="","",IF(AND(B262&gt;='01_Setup'!$B$7,B262&lt;='01_Setup'!$B$8),'01_Setup'!$B$6,"Outside selected year"))</f>
        <v/>
      </c>
      <c r="D262" s="15" t="str">
        <f>IF(B262="","",IF(B262&lt;=DATE('01_Setup'!$B$5,7,5),"Q256",IF(B262&lt;=DATE('01_Setup'!$B$5,10,5),"Q257",IF(B262&lt;=DATE('01_Setup'!$B$5+1,1,5),"Q258","Q259"))))</f>
        <v/>
      </c>
      <c r="E262" s="12"/>
      <c r="F262" s="12"/>
      <c r="G262" s="13"/>
      <c r="H262" s="14"/>
      <c r="I262" s="16" t="str">
        <f t="shared" si="6"/>
        <v/>
      </c>
      <c r="J262" s="13"/>
      <c r="K262" s="13"/>
      <c r="L262" s="13"/>
      <c r="M262" s="13"/>
      <c r="N262" s="16" t="str">
        <f t="shared" si="7"/>
        <v/>
      </c>
      <c r="O262" s="13"/>
      <c r="P262" s="12"/>
    </row>
    <row r="263" spans="1:16">
      <c r="A263" s="12"/>
      <c r="B263" s="9"/>
      <c r="C263" s="15" t="str">
        <f>IF(B263="","",IF(AND(B263&gt;='01_Setup'!$B$7,B263&lt;='01_Setup'!$B$8),'01_Setup'!$B$6,"Outside selected year"))</f>
        <v/>
      </c>
      <c r="D263" s="15" t="str">
        <f>IF(B263="","",IF(B263&lt;=DATE('01_Setup'!$B$5,7,5),"Q257",IF(B263&lt;=DATE('01_Setup'!$B$5,10,5),"Q258",IF(B263&lt;=DATE('01_Setup'!$B$5+1,1,5),"Q259","Q260"))))</f>
        <v/>
      </c>
      <c r="E263" s="12"/>
      <c r="F263" s="12"/>
      <c r="G263" s="13"/>
      <c r="H263" s="14"/>
      <c r="I263" s="16" t="str">
        <f t="shared" ref="I263:I326" si="8">IF(G263="","",G263*H263)</f>
        <v/>
      </c>
      <c r="J263" s="13"/>
      <c r="K263" s="13"/>
      <c r="L263" s="13"/>
      <c r="M263" s="13"/>
      <c r="N263" s="16" t="str">
        <f t="shared" ref="N263:N306" si="9">IF(A263="","",SUMIFS($M$7:$M$306,$A$7:$A$306,A263)-I263)</f>
        <v/>
      </c>
      <c r="O263" s="13"/>
      <c r="P263" s="12"/>
    </row>
    <row r="264" spans="1:16">
      <c r="A264" s="12"/>
      <c r="B264" s="9"/>
      <c r="C264" s="15" t="str">
        <f>IF(B264="","",IF(AND(B264&gt;='01_Setup'!$B$7,B264&lt;='01_Setup'!$B$8),'01_Setup'!$B$6,"Outside selected year"))</f>
        <v/>
      </c>
      <c r="D264" s="15" t="str">
        <f>IF(B264="","",IF(B264&lt;=DATE('01_Setup'!$B$5,7,5),"Q258",IF(B264&lt;=DATE('01_Setup'!$B$5,10,5),"Q259",IF(B264&lt;=DATE('01_Setup'!$B$5+1,1,5),"Q260","Q261"))))</f>
        <v/>
      </c>
      <c r="E264" s="12"/>
      <c r="F264" s="12"/>
      <c r="G264" s="13"/>
      <c r="H264" s="14"/>
      <c r="I264" s="16" t="str">
        <f t="shared" si="8"/>
        <v/>
      </c>
      <c r="J264" s="13"/>
      <c r="K264" s="13"/>
      <c r="L264" s="13"/>
      <c r="M264" s="13"/>
      <c r="N264" s="16" t="str">
        <f t="shared" si="9"/>
        <v/>
      </c>
      <c r="O264" s="13"/>
      <c r="P264" s="12"/>
    </row>
    <row r="265" spans="1:16">
      <c r="A265" s="12"/>
      <c r="B265" s="9"/>
      <c r="C265" s="15" t="str">
        <f>IF(B265="","",IF(AND(B265&gt;='01_Setup'!$B$7,B265&lt;='01_Setup'!$B$8),'01_Setup'!$B$6,"Outside selected year"))</f>
        <v/>
      </c>
      <c r="D265" s="15" t="str">
        <f>IF(B265="","",IF(B265&lt;=DATE('01_Setup'!$B$5,7,5),"Q259",IF(B265&lt;=DATE('01_Setup'!$B$5,10,5),"Q260",IF(B265&lt;=DATE('01_Setup'!$B$5+1,1,5),"Q261","Q262"))))</f>
        <v/>
      </c>
      <c r="E265" s="12"/>
      <c r="F265" s="12"/>
      <c r="G265" s="13"/>
      <c r="H265" s="14"/>
      <c r="I265" s="16" t="str">
        <f t="shared" si="8"/>
        <v/>
      </c>
      <c r="J265" s="13"/>
      <c r="K265" s="13"/>
      <c r="L265" s="13"/>
      <c r="M265" s="13"/>
      <c r="N265" s="16" t="str">
        <f t="shared" si="9"/>
        <v/>
      </c>
      <c r="O265" s="13"/>
      <c r="P265" s="12"/>
    </row>
    <row r="266" spans="1:16">
      <c r="A266" s="12"/>
      <c r="B266" s="9"/>
      <c r="C266" s="15" t="str">
        <f>IF(B266="","",IF(AND(B266&gt;='01_Setup'!$B$7,B266&lt;='01_Setup'!$B$8),'01_Setup'!$B$6,"Outside selected year"))</f>
        <v/>
      </c>
      <c r="D266" s="15" t="str">
        <f>IF(B266="","",IF(B266&lt;=DATE('01_Setup'!$B$5,7,5),"Q260",IF(B266&lt;=DATE('01_Setup'!$B$5,10,5),"Q261",IF(B266&lt;=DATE('01_Setup'!$B$5+1,1,5),"Q262","Q263"))))</f>
        <v/>
      </c>
      <c r="E266" s="12"/>
      <c r="F266" s="12"/>
      <c r="G266" s="13"/>
      <c r="H266" s="14"/>
      <c r="I266" s="16" t="str">
        <f t="shared" si="8"/>
        <v/>
      </c>
      <c r="J266" s="13"/>
      <c r="K266" s="13"/>
      <c r="L266" s="13"/>
      <c r="M266" s="13"/>
      <c r="N266" s="16" t="str">
        <f t="shared" si="9"/>
        <v/>
      </c>
      <c r="O266" s="13"/>
      <c r="P266" s="12"/>
    </row>
    <row r="267" spans="1:16">
      <c r="A267" s="12"/>
      <c r="B267" s="9"/>
      <c r="C267" s="15" t="str">
        <f>IF(B267="","",IF(AND(B267&gt;='01_Setup'!$B$7,B267&lt;='01_Setup'!$B$8),'01_Setup'!$B$6,"Outside selected year"))</f>
        <v/>
      </c>
      <c r="D267" s="15" t="str">
        <f>IF(B267="","",IF(B267&lt;=DATE('01_Setup'!$B$5,7,5),"Q261",IF(B267&lt;=DATE('01_Setup'!$B$5,10,5),"Q262",IF(B267&lt;=DATE('01_Setup'!$B$5+1,1,5),"Q263","Q264"))))</f>
        <v/>
      </c>
      <c r="E267" s="12"/>
      <c r="F267" s="12"/>
      <c r="G267" s="13"/>
      <c r="H267" s="14"/>
      <c r="I267" s="16" t="str">
        <f t="shared" si="8"/>
        <v/>
      </c>
      <c r="J267" s="13"/>
      <c r="K267" s="13"/>
      <c r="L267" s="13"/>
      <c r="M267" s="13"/>
      <c r="N267" s="16" t="str">
        <f t="shared" si="9"/>
        <v/>
      </c>
      <c r="O267" s="13"/>
      <c r="P267" s="12"/>
    </row>
    <row r="268" spans="1:16">
      <c r="A268" s="12"/>
      <c r="B268" s="9"/>
      <c r="C268" s="15" t="str">
        <f>IF(B268="","",IF(AND(B268&gt;='01_Setup'!$B$7,B268&lt;='01_Setup'!$B$8),'01_Setup'!$B$6,"Outside selected year"))</f>
        <v/>
      </c>
      <c r="D268" s="15" t="str">
        <f>IF(B268="","",IF(B268&lt;=DATE('01_Setup'!$B$5,7,5),"Q262",IF(B268&lt;=DATE('01_Setup'!$B$5,10,5),"Q263",IF(B268&lt;=DATE('01_Setup'!$B$5+1,1,5),"Q264","Q265"))))</f>
        <v/>
      </c>
      <c r="E268" s="12"/>
      <c r="F268" s="12"/>
      <c r="G268" s="13"/>
      <c r="H268" s="14"/>
      <c r="I268" s="16" t="str">
        <f t="shared" si="8"/>
        <v/>
      </c>
      <c r="J268" s="13"/>
      <c r="K268" s="13"/>
      <c r="L268" s="13"/>
      <c r="M268" s="13"/>
      <c r="N268" s="16" t="str">
        <f t="shared" si="9"/>
        <v/>
      </c>
      <c r="O268" s="13"/>
      <c r="P268" s="12"/>
    </row>
    <row r="269" spans="1:16">
      <c r="A269" s="12"/>
      <c r="B269" s="9"/>
      <c r="C269" s="15" t="str">
        <f>IF(B269="","",IF(AND(B269&gt;='01_Setup'!$B$7,B269&lt;='01_Setup'!$B$8),'01_Setup'!$B$6,"Outside selected year"))</f>
        <v/>
      </c>
      <c r="D269" s="15" t="str">
        <f>IF(B269="","",IF(B269&lt;=DATE('01_Setup'!$B$5,7,5),"Q263",IF(B269&lt;=DATE('01_Setup'!$B$5,10,5),"Q264",IF(B269&lt;=DATE('01_Setup'!$B$5+1,1,5),"Q265","Q266"))))</f>
        <v/>
      </c>
      <c r="E269" s="12"/>
      <c r="F269" s="12"/>
      <c r="G269" s="13"/>
      <c r="H269" s="14"/>
      <c r="I269" s="16" t="str">
        <f t="shared" si="8"/>
        <v/>
      </c>
      <c r="J269" s="13"/>
      <c r="K269" s="13"/>
      <c r="L269" s="13"/>
      <c r="M269" s="13"/>
      <c r="N269" s="16" t="str">
        <f t="shared" si="9"/>
        <v/>
      </c>
      <c r="O269" s="13"/>
      <c r="P269" s="12"/>
    </row>
    <row r="270" spans="1:16">
      <c r="A270" s="12"/>
      <c r="B270" s="9"/>
      <c r="C270" s="15" t="str">
        <f>IF(B270="","",IF(AND(B270&gt;='01_Setup'!$B$7,B270&lt;='01_Setup'!$B$8),'01_Setup'!$B$6,"Outside selected year"))</f>
        <v/>
      </c>
      <c r="D270" s="15" t="str">
        <f>IF(B270="","",IF(B270&lt;=DATE('01_Setup'!$B$5,7,5),"Q264",IF(B270&lt;=DATE('01_Setup'!$B$5,10,5),"Q265",IF(B270&lt;=DATE('01_Setup'!$B$5+1,1,5),"Q266","Q267"))))</f>
        <v/>
      </c>
      <c r="E270" s="12"/>
      <c r="F270" s="12"/>
      <c r="G270" s="13"/>
      <c r="H270" s="14"/>
      <c r="I270" s="16" t="str">
        <f t="shared" si="8"/>
        <v/>
      </c>
      <c r="J270" s="13"/>
      <c r="K270" s="13"/>
      <c r="L270" s="13"/>
      <c r="M270" s="13"/>
      <c r="N270" s="16" t="str">
        <f t="shared" si="9"/>
        <v/>
      </c>
      <c r="O270" s="13"/>
      <c r="P270" s="12"/>
    </row>
    <row r="271" spans="1:16">
      <c r="A271" s="12"/>
      <c r="B271" s="9"/>
      <c r="C271" s="15" t="str">
        <f>IF(B271="","",IF(AND(B271&gt;='01_Setup'!$B$7,B271&lt;='01_Setup'!$B$8),'01_Setup'!$B$6,"Outside selected year"))</f>
        <v/>
      </c>
      <c r="D271" s="15" t="str">
        <f>IF(B271="","",IF(B271&lt;=DATE('01_Setup'!$B$5,7,5),"Q265",IF(B271&lt;=DATE('01_Setup'!$B$5,10,5),"Q266",IF(B271&lt;=DATE('01_Setup'!$B$5+1,1,5),"Q267","Q268"))))</f>
        <v/>
      </c>
      <c r="E271" s="12"/>
      <c r="F271" s="12"/>
      <c r="G271" s="13"/>
      <c r="H271" s="14"/>
      <c r="I271" s="16" t="str">
        <f t="shared" si="8"/>
        <v/>
      </c>
      <c r="J271" s="13"/>
      <c r="K271" s="13"/>
      <c r="L271" s="13"/>
      <c r="M271" s="13"/>
      <c r="N271" s="16" t="str">
        <f t="shared" si="9"/>
        <v/>
      </c>
      <c r="O271" s="13"/>
      <c r="P271" s="12"/>
    </row>
    <row r="272" spans="1:16">
      <c r="A272" s="12"/>
      <c r="B272" s="9"/>
      <c r="C272" s="15" t="str">
        <f>IF(B272="","",IF(AND(B272&gt;='01_Setup'!$B$7,B272&lt;='01_Setup'!$B$8),'01_Setup'!$B$6,"Outside selected year"))</f>
        <v/>
      </c>
      <c r="D272" s="15" t="str">
        <f>IF(B272="","",IF(B272&lt;=DATE('01_Setup'!$B$5,7,5),"Q266",IF(B272&lt;=DATE('01_Setup'!$B$5,10,5),"Q267",IF(B272&lt;=DATE('01_Setup'!$B$5+1,1,5),"Q268","Q269"))))</f>
        <v/>
      </c>
      <c r="E272" s="12"/>
      <c r="F272" s="12"/>
      <c r="G272" s="13"/>
      <c r="H272" s="14"/>
      <c r="I272" s="16" t="str">
        <f t="shared" si="8"/>
        <v/>
      </c>
      <c r="J272" s="13"/>
      <c r="K272" s="13"/>
      <c r="L272" s="13"/>
      <c r="M272" s="13"/>
      <c r="N272" s="16" t="str">
        <f t="shared" si="9"/>
        <v/>
      </c>
      <c r="O272" s="13"/>
      <c r="P272" s="12"/>
    </row>
    <row r="273" spans="1:16">
      <c r="A273" s="12"/>
      <c r="B273" s="9"/>
      <c r="C273" s="15" t="str">
        <f>IF(B273="","",IF(AND(B273&gt;='01_Setup'!$B$7,B273&lt;='01_Setup'!$B$8),'01_Setup'!$B$6,"Outside selected year"))</f>
        <v/>
      </c>
      <c r="D273" s="15" t="str">
        <f>IF(B273="","",IF(B273&lt;=DATE('01_Setup'!$B$5,7,5),"Q267",IF(B273&lt;=DATE('01_Setup'!$B$5,10,5),"Q268",IF(B273&lt;=DATE('01_Setup'!$B$5+1,1,5),"Q269","Q270"))))</f>
        <v/>
      </c>
      <c r="E273" s="12"/>
      <c r="F273" s="12"/>
      <c r="G273" s="13"/>
      <c r="H273" s="14"/>
      <c r="I273" s="16" t="str">
        <f t="shared" si="8"/>
        <v/>
      </c>
      <c r="J273" s="13"/>
      <c r="K273" s="13"/>
      <c r="L273" s="13"/>
      <c r="M273" s="13"/>
      <c r="N273" s="16" t="str">
        <f t="shared" si="9"/>
        <v/>
      </c>
      <c r="O273" s="13"/>
      <c r="P273" s="12"/>
    </row>
    <row r="274" spans="1:16">
      <c r="A274" s="12"/>
      <c r="B274" s="9"/>
      <c r="C274" s="15" t="str">
        <f>IF(B274="","",IF(AND(B274&gt;='01_Setup'!$B$7,B274&lt;='01_Setup'!$B$8),'01_Setup'!$B$6,"Outside selected year"))</f>
        <v/>
      </c>
      <c r="D274" s="15" t="str">
        <f>IF(B274="","",IF(B274&lt;=DATE('01_Setup'!$B$5,7,5),"Q268",IF(B274&lt;=DATE('01_Setup'!$B$5,10,5),"Q269",IF(B274&lt;=DATE('01_Setup'!$B$5+1,1,5),"Q270","Q271"))))</f>
        <v/>
      </c>
      <c r="E274" s="12"/>
      <c r="F274" s="12"/>
      <c r="G274" s="13"/>
      <c r="H274" s="14"/>
      <c r="I274" s="16" t="str">
        <f t="shared" si="8"/>
        <v/>
      </c>
      <c r="J274" s="13"/>
      <c r="K274" s="13"/>
      <c r="L274" s="13"/>
      <c r="M274" s="13"/>
      <c r="N274" s="16" t="str">
        <f t="shared" si="9"/>
        <v/>
      </c>
      <c r="O274" s="13"/>
      <c r="P274" s="12"/>
    </row>
    <row r="275" spans="1:16">
      <c r="A275" s="12"/>
      <c r="B275" s="9"/>
      <c r="C275" s="15" t="str">
        <f>IF(B275="","",IF(AND(B275&gt;='01_Setup'!$B$7,B275&lt;='01_Setup'!$B$8),'01_Setup'!$B$6,"Outside selected year"))</f>
        <v/>
      </c>
      <c r="D275" s="15" t="str">
        <f>IF(B275="","",IF(B275&lt;=DATE('01_Setup'!$B$5,7,5),"Q269",IF(B275&lt;=DATE('01_Setup'!$B$5,10,5),"Q270",IF(B275&lt;=DATE('01_Setup'!$B$5+1,1,5),"Q271","Q272"))))</f>
        <v/>
      </c>
      <c r="E275" s="12"/>
      <c r="F275" s="12"/>
      <c r="G275" s="13"/>
      <c r="H275" s="14"/>
      <c r="I275" s="16" t="str">
        <f t="shared" si="8"/>
        <v/>
      </c>
      <c r="J275" s="13"/>
      <c r="K275" s="13"/>
      <c r="L275" s="13"/>
      <c r="M275" s="13"/>
      <c r="N275" s="16" t="str">
        <f t="shared" si="9"/>
        <v/>
      </c>
      <c r="O275" s="13"/>
      <c r="P275" s="12"/>
    </row>
    <row r="276" spans="1:16">
      <c r="A276" s="12"/>
      <c r="B276" s="9"/>
      <c r="C276" s="15" t="str">
        <f>IF(B276="","",IF(AND(B276&gt;='01_Setup'!$B$7,B276&lt;='01_Setup'!$B$8),'01_Setup'!$B$6,"Outside selected year"))</f>
        <v/>
      </c>
      <c r="D276" s="15" t="str">
        <f>IF(B276="","",IF(B276&lt;=DATE('01_Setup'!$B$5,7,5),"Q270",IF(B276&lt;=DATE('01_Setup'!$B$5,10,5),"Q271",IF(B276&lt;=DATE('01_Setup'!$B$5+1,1,5),"Q272","Q273"))))</f>
        <v/>
      </c>
      <c r="E276" s="12"/>
      <c r="F276" s="12"/>
      <c r="G276" s="13"/>
      <c r="H276" s="14"/>
      <c r="I276" s="16" t="str">
        <f t="shared" si="8"/>
        <v/>
      </c>
      <c r="J276" s="13"/>
      <c r="K276" s="13"/>
      <c r="L276" s="13"/>
      <c r="M276" s="13"/>
      <c r="N276" s="16" t="str">
        <f t="shared" si="9"/>
        <v/>
      </c>
      <c r="O276" s="13"/>
      <c r="P276" s="12"/>
    </row>
    <row r="277" spans="1:16">
      <c r="A277" s="12"/>
      <c r="B277" s="9"/>
      <c r="C277" s="15" t="str">
        <f>IF(B277="","",IF(AND(B277&gt;='01_Setup'!$B$7,B277&lt;='01_Setup'!$B$8),'01_Setup'!$B$6,"Outside selected year"))</f>
        <v/>
      </c>
      <c r="D277" s="15" t="str">
        <f>IF(B277="","",IF(B277&lt;=DATE('01_Setup'!$B$5,7,5),"Q271",IF(B277&lt;=DATE('01_Setup'!$B$5,10,5),"Q272",IF(B277&lt;=DATE('01_Setup'!$B$5+1,1,5),"Q273","Q274"))))</f>
        <v/>
      </c>
      <c r="E277" s="12"/>
      <c r="F277" s="12"/>
      <c r="G277" s="13"/>
      <c r="H277" s="14"/>
      <c r="I277" s="16" t="str">
        <f t="shared" si="8"/>
        <v/>
      </c>
      <c r="J277" s="13"/>
      <c r="K277" s="13"/>
      <c r="L277" s="13"/>
      <c r="M277" s="13"/>
      <c r="N277" s="16" t="str">
        <f t="shared" si="9"/>
        <v/>
      </c>
      <c r="O277" s="13"/>
      <c r="P277" s="12"/>
    </row>
    <row r="278" spans="1:16">
      <c r="A278" s="12"/>
      <c r="B278" s="9"/>
      <c r="C278" s="15" t="str">
        <f>IF(B278="","",IF(AND(B278&gt;='01_Setup'!$B$7,B278&lt;='01_Setup'!$B$8),'01_Setup'!$B$6,"Outside selected year"))</f>
        <v/>
      </c>
      <c r="D278" s="15" t="str">
        <f>IF(B278="","",IF(B278&lt;=DATE('01_Setup'!$B$5,7,5),"Q272",IF(B278&lt;=DATE('01_Setup'!$B$5,10,5),"Q273",IF(B278&lt;=DATE('01_Setup'!$B$5+1,1,5),"Q274","Q275"))))</f>
        <v/>
      </c>
      <c r="E278" s="12"/>
      <c r="F278" s="12"/>
      <c r="G278" s="13"/>
      <c r="H278" s="14"/>
      <c r="I278" s="16" t="str">
        <f t="shared" si="8"/>
        <v/>
      </c>
      <c r="J278" s="13"/>
      <c r="K278" s="13"/>
      <c r="L278" s="13"/>
      <c r="M278" s="13"/>
      <c r="N278" s="16" t="str">
        <f t="shared" si="9"/>
        <v/>
      </c>
      <c r="O278" s="13"/>
      <c r="P278" s="12"/>
    </row>
    <row r="279" spans="1:16">
      <c r="A279" s="12"/>
      <c r="B279" s="9"/>
      <c r="C279" s="15" t="str">
        <f>IF(B279="","",IF(AND(B279&gt;='01_Setup'!$B$7,B279&lt;='01_Setup'!$B$8),'01_Setup'!$B$6,"Outside selected year"))</f>
        <v/>
      </c>
      <c r="D279" s="15" t="str">
        <f>IF(B279="","",IF(B279&lt;=DATE('01_Setup'!$B$5,7,5),"Q273",IF(B279&lt;=DATE('01_Setup'!$B$5,10,5),"Q274",IF(B279&lt;=DATE('01_Setup'!$B$5+1,1,5),"Q275","Q276"))))</f>
        <v/>
      </c>
      <c r="E279" s="12"/>
      <c r="F279" s="12"/>
      <c r="G279" s="13"/>
      <c r="H279" s="14"/>
      <c r="I279" s="16" t="str">
        <f t="shared" si="8"/>
        <v/>
      </c>
      <c r="J279" s="13"/>
      <c r="K279" s="13"/>
      <c r="L279" s="13"/>
      <c r="M279" s="13"/>
      <c r="N279" s="16" t="str">
        <f t="shared" si="9"/>
        <v/>
      </c>
      <c r="O279" s="13"/>
      <c r="P279" s="12"/>
    </row>
    <row r="280" spans="1:16">
      <c r="A280" s="12"/>
      <c r="B280" s="9"/>
      <c r="C280" s="15" t="str">
        <f>IF(B280="","",IF(AND(B280&gt;='01_Setup'!$B$7,B280&lt;='01_Setup'!$B$8),'01_Setup'!$B$6,"Outside selected year"))</f>
        <v/>
      </c>
      <c r="D280" s="15" t="str">
        <f>IF(B280="","",IF(B280&lt;=DATE('01_Setup'!$B$5,7,5),"Q274",IF(B280&lt;=DATE('01_Setup'!$B$5,10,5),"Q275",IF(B280&lt;=DATE('01_Setup'!$B$5+1,1,5),"Q276","Q277"))))</f>
        <v/>
      </c>
      <c r="E280" s="12"/>
      <c r="F280" s="12"/>
      <c r="G280" s="13"/>
      <c r="H280" s="14"/>
      <c r="I280" s="16" t="str">
        <f t="shared" si="8"/>
        <v/>
      </c>
      <c r="J280" s="13"/>
      <c r="K280" s="13"/>
      <c r="L280" s="13"/>
      <c r="M280" s="13"/>
      <c r="N280" s="16" t="str">
        <f t="shared" si="9"/>
        <v/>
      </c>
      <c r="O280" s="13"/>
      <c r="P280" s="12"/>
    </row>
    <row r="281" spans="1:16">
      <c r="A281" s="12"/>
      <c r="B281" s="9"/>
      <c r="C281" s="15" t="str">
        <f>IF(B281="","",IF(AND(B281&gt;='01_Setup'!$B$7,B281&lt;='01_Setup'!$B$8),'01_Setup'!$B$6,"Outside selected year"))</f>
        <v/>
      </c>
      <c r="D281" s="15" t="str">
        <f>IF(B281="","",IF(B281&lt;=DATE('01_Setup'!$B$5,7,5),"Q275",IF(B281&lt;=DATE('01_Setup'!$B$5,10,5),"Q276",IF(B281&lt;=DATE('01_Setup'!$B$5+1,1,5),"Q277","Q278"))))</f>
        <v/>
      </c>
      <c r="E281" s="12"/>
      <c r="F281" s="12"/>
      <c r="G281" s="13"/>
      <c r="H281" s="14"/>
      <c r="I281" s="16" t="str">
        <f t="shared" si="8"/>
        <v/>
      </c>
      <c r="J281" s="13"/>
      <c r="K281" s="13"/>
      <c r="L281" s="13"/>
      <c r="M281" s="13"/>
      <c r="N281" s="16" t="str">
        <f t="shared" si="9"/>
        <v/>
      </c>
      <c r="O281" s="13"/>
      <c r="P281" s="12"/>
    </row>
    <row r="282" spans="1:16">
      <c r="A282" s="12"/>
      <c r="B282" s="9"/>
      <c r="C282" s="15" t="str">
        <f>IF(B282="","",IF(AND(B282&gt;='01_Setup'!$B$7,B282&lt;='01_Setup'!$B$8),'01_Setup'!$B$6,"Outside selected year"))</f>
        <v/>
      </c>
      <c r="D282" s="15" t="str">
        <f>IF(B282="","",IF(B282&lt;=DATE('01_Setup'!$B$5,7,5),"Q276",IF(B282&lt;=DATE('01_Setup'!$B$5,10,5),"Q277",IF(B282&lt;=DATE('01_Setup'!$B$5+1,1,5),"Q278","Q279"))))</f>
        <v/>
      </c>
      <c r="E282" s="12"/>
      <c r="F282" s="12"/>
      <c r="G282" s="13"/>
      <c r="H282" s="14"/>
      <c r="I282" s="16" t="str">
        <f t="shared" si="8"/>
        <v/>
      </c>
      <c r="J282" s="13"/>
      <c r="K282" s="13"/>
      <c r="L282" s="13"/>
      <c r="M282" s="13"/>
      <c r="N282" s="16" t="str">
        <f t="shared" si="9"/>
        <v/>
      </c>
      <c r="O282" s="13"/>
      <c r="P282" s="12"/>
    </row>
    <row r="283" spans="1:16">
      <c r="A283" s="12"/>
      <c r="B283" s="9"/>
      <c r="C283" s="15" t="str">
        <f>IF(B283="","",IF(AND(B283&gt;='01_Setup'!$B$7,B283&lt;='01_Setup'!$B$8),'01_Setup'!$B$6,"Outside selected year"))</f>
        <v/>
      </c>
      <c r="D283" s="15" t="str">
        <f>IF(B283="","",IF(B283&lt;=DATE('01_Setup'!$B$5,7,5),"Q277",IF(B283&lt;=DATE('01_Setup'!$B$5,10,5),"Q278",IF(B283&lt;=DATE('01_Setup'!$B$5+1,1,5),"Q279","Q280"))))</f>
        <v/>
      </c>
      <c r="E283" s="12"/>
      <c r="F283" s="12"/>
      <c r="G283" s="13"/>
      <c r="H283" s="14"/>
      <c r="I283" s="16" t="str">
        <f t="shared" si="8"/>
        <v/>
      </c>
      <c r="J283" s="13"/>
      <c r="K283" s="13"/>
      <c r="L283" s="13"/>
      <c r="M283" s="13"/>
      <c r="N283" s="16" t="str">
        <f t="shared" si="9"/>
        <v/>
      </c>
      <c r="O283" s="13"/>
      <c r="P283" s="12"/>
    </row>
    <row r="284" spans="1:16">
      <c r="A284" s="12"/>
      <c r="B284" s="9"/>
      <c r="C284" s="15" t="str">
        <f>IF(B284="","",IF(AND(B284&gt;='01_Setup'!$B$7,B284&lt;='01_Setup'!$B$8),'01_Setup'!$B$6,"Outside selected year"))</f>
        <v/>
      </c>
      <c r="D284" s="15" t="str">
        <f>IF(B284="","",IF(B284&lt;=DATE('01_Setup'!$B$5,7,5),"Q278",IF(B284&lt;=DATE('01_Setup'!$B$5,10,5),"Q279",IF(B284&lt;=DATE('01_Setup'!$B$5+1,1,5),"Q280","Q281"))))</f>
        <v/>
      </c>
      <c r="E284" s="12"/>
      <c r="F284" s="12"/>
      <c r="G284" s="13"/>
      <c r="H284" s="14"/>
      <c r="I284" s="16" t="str">
        <f t="shared" si="8"/>
        <v/>
      </c>
      <c r="J284" s="13"/>
      <c r="K284" s="13"/>
      <c r="L284" s="13"/>
      <c r="M284" s="13"/>
      <c r="N284" s="16" t="str">
        <f t="shared" si="9"/>
        <v/>
      </c>
      <c r="O284" s="13"/>
      <c r="P284" s="12"/>
    </row>
    <row r="285" spans="1:16">
      <c r="A285" s="12"/>
      <c r="B285" s="9"/>
      <c r="C285" s="15" t="str">
        <f>IF(B285="","",IF(AND(B285&gt;='01_Setup'!$B$7,B285&lt;='01_Setup'!$B$8),'01_Setup'!$B$6,"Outside selected year"))</f>
        <v/>
      </c>
      <c r="D285" s="15" t="str">
        <f>IF(B285="","",IF(B285&lt;=DATE('01_Setup'!$B$5,7,5),"Q279",IF(B285&lt;=DATE('01_Setup'!$B$5,10,5),"Q280",IF(B285&lt;=DATE('01_Setup'!$B$5+1,1,5),"Q281","Q282"))))</f>
        <v/>
      </c>
      <c r="E285" s="12"/>
      <c r="F285" s="12"/>
      <c r="G285" s="13"/>
      <c r="H285" s="14"/>
      <c r="I285" s="16" t="str">
        <f t="shared" si="8"/>
        <v/>
      </c>
      <c r="J285" s="13"/>
      <c r="K285" s="13"/>
      <c r="L285" s="13"/>
      <c r="M285" s="13"/>
      <c r="N285" s="16" t="str">
        <f t="shared" si="9"/>
        <v/>
      </c>
      <c r="O285" s="13"/>
      <c r="P285" s="12"/>
    </row>
    <row r="286" spans="1:16">
      <c r="A286" s="12"/>
      <c r="B286" s="9"/>
      <c r="C286" s="15" t="str">
        <f>IF(B286="","",IF(AND(B286&gt;='01_Setup'!$B$7,B286&lt;='01_Setup'!$B$8),'01_Setup'!$B$6,"Outside selected year"))</f>
        <v/>
      </c>
      <c r="D286" s="15" t="str">
        <f>IF(B286="","",IF(B286&lt;=DATE('01_Setup'!$B$5,7,5),"Q280",IF(B286&lt;=DATE('01_Setup'!$B$5,10,5),"Q281",IF(B286&lt;=DATE('01_Setup'!$B$5+1,1,5),"Q282","Q283"))))</f>
        <v/>
      </c>
      <c r="E286" s="12"/>
      <c r="F286" s="12"/>
      <c r="G286" s="13"/>
      <c r="H286" s="14"/>
      <c r="I286" s="16" t="str">
        <f t="shared" si="8"/>
        <v/>
      </c>
      <c r="J286" s="13"/>
      <c r="K286" s="13"/>
      <c r="L286" s="13"/>
      <c r="M286" s="13"/>
      <c r="N286" s="16" t="str">
        <f t="shared" si="9"/>
        <v/>
      </c>
      <c r="O286" s="13"/>
      <c r="P286" s="12"/>
    </row>
    <row r="287" spans="1:16">
      <c r="A287" s="12"/>
      <c r="B287" s="9"/>
      <c r="C287" s="15" t="str">
        <f>IF(B287="","",IF(AND(B287&gt;='01_Setup'!$B$7,B287&lt;='01_Setup'!$B$8),'01_Setup'!$B$6,"Outside selected year"))</f>
        <v/>
      </c>
      <c r="D287" s="15" t="str">
        <f>IF(B287="","",IF(B287&lt;=DATE('01_Setup'!$B$5,7,5),"Q281",IF(B287&lt;=DATE('01_Setup'!$B$5,10,5),"Q282",IF(B287&lt;=DATE('01_Setup'!$B$5+1,1,5),"Q283","Q284"))))</f>
        <v/>
      </c>
      <c r="E287" s="12"/>
      <c r="F287" s="12"/>
      <c r="G287" s="13"/>
      <c r="H287" s="14"/>
      <c r="I287" s="16" t="str">
        <f t="shared" si="8"/>
        <v/>
      </c>
      <c r="J287" s="13"/>
      <c r="K287" s="13"/>
      <c r="L287" s="13"/>
      <c r="M287" s="13"/>
      <c r="N287" s="16" t="str">
        <f t="shared" si="9"/>
        <v/>
      </c>
      <c r="O287" s="13"/>
      <c r="P287" s="12"/>
    </row>
    <row r="288" spans="1:16">
      <c r="A288" s="12"/>
      <c r="B288" s="9"/>
      <c r="C288" s="15" t="str">
        <f>IF(B288="","",IF(AND(B288&gt;='01_Setup'!$B$7,B288&lt;='01_Setup'!$B$8),'01_Setup'!$B$6,"Outside selected year"))</f>
        <v/>
      </c>
      <c r="D288" s="15" t="str">
        <f>IF(B288="","",IF(B288&lt;=DATE('01_Setup'!$B$5,7,5),"Q282",IF(B288&lt;=DATE('01_Setup'!$B$5,10,5),"Q283",IF(B288&lt;=DATE('01_Setup'!$B$5+1,1,5),"Q284","Q285"))))</f>
        <v/>
      </c>
      <c r="E288" s="12"/>
      <c r="F288" s="12"/>
      <c r="G288" s="13"/>
      <c r="H288" s="14"/>
      <c r="I288" s="16" t="str">
        <f t="shared" si="8"/>
        <v/>
      </c>
      <c r="J288" s="13"/>
      <c r="K288" s="13"/>
      <c r="L288" s="13"/>
      <c r="M288" s="13"/>
      <c r="N288" s="16" t="str">
        <f t="shared" si="9"/>
        <v/>
      </c>
      <c r="O288" s="13"/>
      <c r="P288" s="12"/>
    </row>
    <row r="289" spans="1:16">
      <c r="A289" s="12"/>
      <c r="B289" s="9"/>
      <c r="C289" s="15" t="str">
        <f>IF(B289="","",IF(AND(B289&gt;='01_Setup'!$B$7,B289&lt;='01_Setup'!$B$8),'01_Setup'!$B$6,"Outside selected year"))</f>
        <v/>
      </c>
      <c r="D289" s="15" t="str">
        <f>IF(B289="","",IF(B289&lt;=DATE('01_Setup'!$B$5,7,5),"Q283",IF(B289&lt;=DATE('01_Setup'!$B$5,10,5),"Q284",IF(B289&lt;=DATE('01_Setup'!$B$5+1,1,5),"Q285","Q286"))))</f>
        <v/>
      </c>
      <c r="E289" s="12"/>
      <c r="F289" s="12"/>
      <c r="G289" s="13"/>
      <c r="H289" s="14"/>
      <c r="I289" s="16" t="str">
        <f t="shared" si="8"/>
        <v/>
      </c>
      <c r="J289" s="13"/>
      <c r="K289" s="13"/>
      <c r="L289" s="13"/>
      <c r="M289" s="13"/>
      <c r="N289" s="16" t="str">
        <f t="shared" si="9"/>
        <v/>
      </c>
      <c r="O289" s="13"/>
      <c r="P289" s="12"/>
    </row>
    <row r="290" spans="1:16">
      <c r="A290" s="12"/>
      <c r="B290" s="9"/>
      <c r="C290" s="15" t="str">
        <f>IF(B290="","",IF(AND(B290&gt;='01_Setup'!$B$7,B290&lt;='01_Setup'!$B$8),'01_Setup'!$B$6,"Outside selected year"))</f>
        <v/>
      </c>
      <c r="D290" s="15" t="str">
        <f>IF(B290="","",IF(B290&lt;=DATE('01_Setup'!$B$5,7,5),"Q284",IF(B290&lt;=DATE('01_Setup'!$B$5,10,5),"Q285",IF(B290&lt;=DATE('01_Setup'!$B$5+1,1,5),"Q286","Q287"))))</f>
        <v/>
      </c>
      <c r="E290" s="12"/>
      <c r="F290" s="12"/>
      <c r="G290" s="13"/>
      <c r="H290" s="14"/>
      <c r="I290" s="16" t="str">
        <f t="shared" si="8"/>
        <v/>
      </c>
      <c r="J290" s="13"/>
      <c r="K290" s="13"/>
      <c r="L290" s="13"/>
      <c r="M290" s="13"/>
      <c r="N290" s="16" t="str">
        <f t="shared" si="9"/>
        <v/>
      </c>
      <c r="O290" s="13"/>
      <c r="P290" s="12"/>
    </row>
    <row r="291" spans="1:16">
      <c r="A291" s="12"/>
      <c r="B291" s="9"/>
      <c r="C291" s="15" t="str">
        <f>IF(B291="","",IF(AND(B291&gt;='01_Setup'!$B$7,B291&lt;='01_Setup'!$B$8),'01_Setup'!$B$6,"Outside selected year"))</f>
        <v/>
      </c>
      <c r="D291" s="15" t="str">
        <f>IF(B291="","",IF(B291&lt;=DATE('01_Setup'!$B$5,7,5),"Q285",IF(B291&lt;=DATE('01_Setup'!$B$5,10,5),"Q286",IF(B291&lt;=DATE('01_Setup'!$B$5+1,1,5),"Q287","Q288"))))</f>
        <v/>
      </c>
      <c r="E291" s="12"/>
      <c r="F291" s="12"/>
      <c r="G291" s="13"/>
      <c r="H291" s="14"/>
      <c r="I291" s="16" t="str">
        <f t="shared" si="8"/>
        <v/>
      </c>
      <c r="J291" s="13"/>
      <c r="K291" s="13"/>
      <c r="L291" s="13"/>
      <c r="M291" s="13"/>
      <c r="N291" s="16" t="str">
        <f t="shared" si="9"/>
        <v/>
      </c>
      <c r="O291" s="13"/>
      <c r="P291" s="12"/>
    </row>
    <row r="292" spans="1:16">
      <c r="A292" s="12"/>
      <c r="B292" s="9"/>
      <c r="C292" s="15" t="str">
        <f>IF(B292="","",IF(AND(B292&gt;='01_Setup'!$B$7,B292&lt;='01_Setup'!$B$8),'01_Setup'!$B$6,"Outside selected year"))</f>
        <v/>
      </c>
      <c r="D292" s="15" t="str">
        <f>IF(B292="","",IF(B292&lt;=DATE('01_Setup'!$B$5,7,5),"Q286",IF(B292&lt;=DATE('01_Setup'!$B$5,10,5),"Q287",IF(B292&lt;=DATE('01_Setup'!$B$5+1,1,5),"Q288","Q289"))))</f>
        <v/>
      </c>
      <c r="E292" s="12"/>
      <c r="F292" s="12"/>
      <c r="G292" s="13"/>
      <c r="H292" s="14"/>
      <c r="I292" s="16" t="str">
        <f t="shared" si="8"/>
        <v/>
      </c>
      <c r="J292" s="13"/>
      <c r="K292" s="13"/>
      <c r="L292" s="13"/>
      <c r="M292" s="13"/>
      <c r="N292" s="16" t="str">
        <f t="shared" si="9"/>
        <v/>
      </c>
      <c r="O292" s="13"/>
      <c r="P292" s="12"/>
    </row>
    <row r="293" spans="1:16">
      <c r="A293" s="12"/>
      <c r="B293" s="9"/>
      <c r="C293" s="15" t="str">
        <f>IF(B293="","",IF(AND(B293&gt;='01_Setup'!$B$7,B293&lt;='01_Setup'!$B$8),'01_Setup'!$B$6,"Outside selected year"))</f>
        <v/>
      </c>
      <c r="D293" s="15" t="str">
        <f>IF(B293="","",IF(B293&lt;=DATE('01_Setup'!$B$5,7,5),"Q287",IF(B293&lt;=DATE('01_Setup'!$B$5,10,5),"Q288",IF(B293&lt;=DATE('01_Setup'!$B$5+1,1,5),"Q289","Q290"))))</f>
        <v/>
      </c>
      <c r="E293" s="12"/>
      <c r="F293" s="12"/>
      <c r="G293" s="13"/>
      <c r="H293" s="14"/>
      <c r="I293" s="16" t="str">
        <f t="shared" si="8"/>
        <v/>
      </c>
      <c r="J293" s="13"/>
      <c r="K293" s="13"/>
      <c r="L293" s="13"/>
      <c r="M293" s="13"/>
      <c r="N293" s="16" t="str">
        <f t="shared" si="9"/>
        <v/>
      </c>
      <c r="O293" s="13"/>
      <c r="P293" s="12"/>
    </row>
    <row r="294" spans="1:16">
      <c r="A294" s="12"/>
      <c r="B294" s="9"/>
      <c r="C294" s="15" t="str">
        <f>IF(B294="","",IF(AND(B294&gt;='01_Setup'!$B$7,B294&lt;='01_Setup'!$B$8),'01_Setup'!$B$6,"Outside selected year"))</f>
        <v/>
      </c>
      <c r="D294" s="15" t="str">
        <f>IF(B294="","",IF(B294&lt;=DATE('01_Setup'!$B$5,7,5),"Q288",IF(B294&lt;=DATE('01_Setup'!$B$5,10,5),"Q289",IF(B294&lt;=DATE('01_Setup'!$B$5+1,1,5),"Q290","Q291"))))</f>
        <v/>
      </c>
      <c r="E294" s="12"/>
      <c r="F294" s="12"/>
      <c r="G294" s="13"/>
      <c r="H294" s="14"/>
      <c r="I294" s="16" t="str">
        <f t="shared" si="8"/>
        <v/>
      </c>
      <c r="J294" s="13"/>
      <c r="K294" s="13"/>
      <c r="L294" s="13"/>
      <c r="M294" s="13"/>
      <c r="N294" s="16" t="str">
        <f t="shared" si="9"/>
        <v/>
      </c>
      <c r="O294" s="13"/>
      <c r="P294" s="12"/>
    </row>
    <row r="295" spans="1:16">
      <c r="A295" s="12"/>
      <c r="B295" s="9"/>
      <c r="C295" s="15" t="str">
        <f>IF(B295="","",IF(AND(B295&gt;='01_Setup'!$B$7,B295&lt;='01_Setup'!$B$8),'01_Setup'!$B$6,"Outside selected year"))</f>
        <v/>
      </c>
      <c r="D295" s="15" t="str">
        <f>IF(B295="","",IF(B295&lt;=DATE('01_Setup'!$B$5,7,5),"Q289",IF(B295&lt;=DATE('01_Setup'!$B$5,10,5),"Q290",IF(B295&lt;=DATE('01_Setup'!$B$5+1,1,5),"Q291","Q292"))))</f>
        <v/>
      </c>
      <c r="E295" s="12"/>
      <c r="F295" s="12"/>
      <c r="G295" s="13"/>
      <c r="H295" s="14"/>
      <c r="I295" s="16" t="str">
        <f t="shared" si="8"/>
        <v/>
      </c>
      <c r="J295" s="13"/>
      <c r="K295" s="13"/>
      <c r="L295" s="13"/>
      <c r="M295" s="13"/>
      <c r="N295" s="16" t="str">
        <f t="shared" si="9"/>
        <v/>
      </c>
      <c r="O295" s="13"/>
      <c r="P295" s="12"/>
    </row>
    <row r="296" spans="1:16">
      <c r="A296" s="12"/>
      <c r="B296" s="9"/>
      <c r="C296" s="15" t="str">
        <f>IF(B296="","",IF(AND(B296&gt;='01_Setup'!$B$7,B296&lt;='01_Setup'!$B$8),'01_Setup'!$B$6,"Outside selected year"))</f>
        <v/>
      </c>
      <c r="D296" s="15" t="str">
        <f>IF(B296="","",IF(B296&lt;=DATE('01_Setup'!$B$5,7,5),"Q290",IF(B296&lt;=DATE('01_Setup'!$B$5,10,5),"Q291",IF(B296&lt;=DATE('01_Setup'!$B$5+1,1,5),"Q292","Q293"))))</f>
        <v/>
      </c>
      <c r="E296" s="12"/>
      <c r="F296" s="12"/>
      <c r="G296" s="13"/>
      <c r="H296" s="14"/>
      <c r="I296" s="16" t="str">
        <f t="shared" si="8"/>
        <v/>
      </c>
      <c r="J296" s="13"/>
      <c r="K296" s="13"/>
      <c r="L296" s="13"/>
      <c r="M296" s="13"/>
      <c r="N296" s="16" t="str">
        <f t="shared" si="9"/>
        <v/>
      </c>
      <c r="O296" s="13"/>
      <c r="P296" s="12"/>
    </row>
    <row r="297" spans="1:16">
      <c r="A297" s="12"/>
      <c r="B297" s="9"/>
      <c r="C297" s="15" t="str">
        <f>IF(B297="","",IF(AND(B297&gt;='01_Setup'!$B$7,B297&lt;='01_Setup'!$B$8),'01_Setup'!$B$6,"Outside selected year"))</f>
        <v/>
      </c>
      <c r="D297" s="15" t="str">
        <f>IF(B297="","",IF(B297&lt;=DATE('01_Setup'!$B$5,7,5),"Q291",IF(B297&lt;=DATE('01_Setup'!$B$5,10,5),"Q292",IF(B297&lt;=DATE('01_Setup'!$B$5+1,1,5),"Q293","Q294"))))</f>
        <v/>
      </c>
      <c r="E297" s="12"/>
      <c r="F297" s="12"/>
      <c r="G297" s="13"/>
      <c r="H297" s="14"/>
      <c r="I297" s="16" t="str">
        <f t="shared" si="8"/>
        <v/>
      </c>
      <c r="J297" s="13"/>
      <c r="K297" s="13"/>
      <c r="L297" s="13"/>
      <c r="M297" s="13"/>
      <c r="N297" s="16" t="str">
        <f t="shared" si="9"/>
        <v/>
      </c>
      <c r="O297" s="13"/>
      <c r="P297" s="12"/>
    </row>
    <row r="298" spans="1:16">
      <c r="A298" s="12"/>
      <c r="B298" s="9"/>
      <c r="C298" s="15" t="str">
        <f>IF(B298="","",IF(AND(B298&gt;='01_Setup'!$B$7,B298&lt;='01_Setup'!$B$8),'01_Setup'!$B$6,"Outside selected year"))</f>
        <v/>
      </c>
      <c r="D298" s="15" t="str">
        <f>IF(B298="","",IF(B298&lt;=DATE('01_Setup'!$B$5,7,5),"Q292",IF(B298&lt;=DATE('01_Setup'!$B$5,10,5),"Q293",IF(B298&lt;=DATE('01_Setup'!$B$5+1,1,5),"Q294","Q295"))))</f>
        <v/>
      </c>
      <c r="E298" s="12"/>
      <c r="F298" s="12"/>
      <c r="G298" s="13"/>
      <c r="H298" s="14"/>
      <c r="I298" s="16" t="str">
        <f t="shared" si="8"/>
        <v/>
      </c>
      <c r="J298" s="13"/>
      <c r="K298" s="13"/>
      <c r="L298" s="13"/>
      <c r="M298" s="13"/>
      <c r="N298" s="16" t="str">
        <f t="shared" si="9"/>
        <v/>
      </c>
      <c r="O298" s="13"/>
      <c r="P298" s="12"/>
    </row>
    <row r="299" spans="1:16">
      <c r="A299" s="12"/>
      <c r="B299" s="9"/>
      <c r="C299" s="15" t="str">
        <f>IF(B299="","",IF(AND(B299&gt;='01_Setup'!$B$7,B299&lt;='01_Setup'!$B$8),'01_Setup'!$B$6,"Outside selected year"))</f>
        <v/>
      </c>
      <c r="D299" s="15" t="str">
        <f>IF(B299="","",IF(B299&lt;=DATE('01_Setup'!$B$5,7,5),"Q293",IF(B299&lt;=DATE('01_Setup'!$B$5,10,5),"Q294",IF(B299&lt;=DATE('01_Setup'!$B$5+1,1,5),"Q295","Q296"))))</f>
        <v/>
      </c>
      <c r="E299" s="12"/>
      <c r="F299" s="12"/>
      <c r="G299" s="13"/>
      <c r="H299" s="14"/>
      <c r="I299" s="16" t="str">
        <f t="shared" si="8"/>
        <v/>
      </c>
      <c r="J299" s="13"/>
      <c r="K299" s="13"/>
      <c r="L299" s="13"/>
      <c r="M299" s="13"/>
      <c r="N299" s="16" t="str">
        <f t="shared" si="9"/>
        <v/>
      </c>
      <c r="O299" s="13"/>
      <c r="P299" s="12"/>
    </row>
    <row r="300" spans="1:16">
      <c r="A300" s="12"/>
      <c r="B300" s="9"/>
      <c r="C300" s="15" t="str">
        <f>IF(B300="","",IF(AND(B300&gt;='01_Setup'!$B$7,B300&lt;='01_Setup'!$B$8),'01_Setup'!$B$6,"Outside selected year"))</f>
        <v/>
      </c>
      <c r="D300" s="15" t="str">
        <f>IF(B300="","",IF(B300&lt;=DATE('01_Setup'!$B$5,7,5),"Q294",IF(B300&lt;=DATE('01_Setup'!$B$5,10,5),"Q295",IF(B300&lt;=DATE('01_Setup'!$B$5+1,1,5),"Q296","Q297"))))</f>
        <v/>
      </c>
      <c r="E300" s="12"/>
      <c r="F300" s="12"/>
      <c r="G300" s="13"/>
      <c r="H300" s="14"/>
      <c r="I300" s="16" t="str">
        <f t="shared" si="8"/>
        <v/>
      </c>
      <c r="J300" s="13"/>
      <c r="K300" s="13"/>
      <c r="L300" s="13"/>
      <c r="M300" s="13"/>
      <c r="N300" s="16" t="str">
        <f t="shared" si="9"/>
        <v/>
      </c>
      <c r="O300" s="13"/>
      <c r="P300" s="12"/>
    </row>
    <row r="301" spans="1:16">
      <c r="A301" s="12"/>
      <c r="B301" s="9"/>
      <c r="C301" s="15" t="str">
        <f>IF(B301="","",IF(AND(B301&gt;='01_Setup'!$B$7,B301&lt;='01_Setup'!$B$8),'01_Setup'!$B$6,"Outside selected year"))</f>
        <v/>
      </c>
      <c r="D301" s="15" t="str">
        <f>IF(B301="","",IF(B301&lt;=DATE('01_Setup'!$B$5,7,5),"Q295",IF(B301&lt;=DATE('01_Setup'!$B$5,10,5),"Q296",IF(B301&lt;=DATE('01_Setup'!$B$5+1,1,5),"Q297","Q298"))))</f>
        <v/>
      </c>
      <c r="E301" s="12"/>
      <c r="F301" s="12"/>
      <c r="G301" s="13"/>
      <c r="H301" s="14"/>
      <c r="I301" s="16" t="str">
        <f t="shared" si="8"/>
        <v/>
      </c>
      <c r="J301" s="13"/>
      <c r="K301" s="13"/>
      <c r="L301" s="13"/>
      <c r="M301" s="13"/>
      <c r="N301" s="16" t="str">
        <f t="shared" si="9"/>
        <v/>
      </c>
      <c r="O301" s="13"/>
      <c r="P301" s="12"/>
    </row>
    <row r="302" spans="1:16">
      <c r="A302" s="12"/>
      <c r="B302" s="9"/>
      <c r="C302" s="15" t="str">
        <f>IF(B302="","",IF(AND(B302&gt;='01_Setup'!$B$7,B302&lt;='01_Setup'!$B$8),'01_Setup'!$B$6,"Outside selected year"))</f>
        <v/>
      </c>
      <c r="D302" s="15" t="str">
        <f>IF(B302="","",IF(B302&lt;=DATE('01_Setup'!$B$5,7,5),"Q296",IF(B302&lt;=DATE('01_Setup'!$B$5,10,5),"Q297",IF(B302&lt;=DATE('01_Setup'!$B$5+1,1,5),"Q298","Q299"))))</f>
        <v/>
      </c>
      <c r="E302" s="12"/>
      <c r="F302" s="12"/>
      <c r="G302" s="13"/>
      <c r="H302" s="14"/>
      <c r="I302" s="16" t="str">
        <f t="shared" si="8"/>
        <v/>
      </c>
      <c r="J302" s="13"/>
      <c r="K302" s="13"/>
      <c r="L302" s="13"/>
      <c r="M302" s="13"/>
      <c r="N302" s="16" t="str">
        <f t="shared" si="9"/>
        <v/>
      </c>
      <c r="O302" s="13"/>
      <c r="P302" s="12"/>
    </row>
    <row r="303" spans="1:16">
      <c r="A303" s="12"/>
      <c r="B303" s="9"/>
      <c r="C303" s="15" t="str">
        <f>IF(B303="","",IF(AND(B303&gt;='01_Setup'!$B$7,B303&lt;='01_Setup'!$B$8),'01_Setup'!$B$6,"Outside selected year"))</f>
        <v/>
      </c>
      <c r="D303" s="15" t="str">
        <f>IF(B303="","",IF(B303&lt;=DATE('01_Setup'!$B$5,7,5),"Q297",IF(B303&lt;=DATE('01_Setup'!$B$5,10,5),"Q298",IF(B303&lt;=DATE('01_Setup'!$B$5+1,1,5),"Q299","Q300"))))</f>
        <v/>
      </c>
      <c r="E303" s="12"/>
      <c r="F303" s="12"/>
      <c r="G303" s="13"/>
      <c r="H303" s="14"/>
      <c r="I303" s="16" t="str">
        <f t="shared" si="8"/>
        <v/>
      </c>
      <c r="J303" s="13"/>
      <c r="K303" s="13"/>
      <c r="L303" s="13"/>
      <c r="M303" s="13"/>
      <c r="N303" s="16" t="str">
        <f t="shared" si="9"/>
        <v/>
      </c>
      <c r="O303" s="13"/>
      <c r="P303" s="12"/>
    </row>
    <row r="304" spans="1:16">
      <c r="A304" s="12"/>
      <c r="B304" s="9"/>
      <c r="C304" s="15" t="str">
        <f>IF(B304="","",IF(AND(B304&gt;='01_Setup'!$B$7,B304&lt;='01_Setup'!$B$8),'01_Setup'!$B$6,"Outside selected year"))</f>
        <v/>
      </c>
      <c r="D304" s="15" t="str">
        <f>IF(B304="","",IF(B304&lt;=DATE('01_Setup'!$B$5,7,5),"Q298",IF(B304&lt;=DATE('01_Setup'!$B$5,10,5),"Q299",IF(B304&lt;=DATE('01_Setup'!$B$5+1,1,5),"Q300","Q301"))))</f>
        <v/>
      </c>
      <c r="E304" s="12"/>
      <c r="F304" s="12"/>
      <c r="G304" s="13"/>
      <c r="H304" s="14"/>
      <c r="I304" s="16" t="str">
        <f t="shared" si="8"/>
        <v/>
      </c>
      <c r="J304" s="13"/>
      <c r="K304" s="13"/>
      <c r="L304" s="13"/>
      <c r="M304" s="13"/>
      <c r="N304" s="16" t="str">
        <f t="shared" si="9"/>
        <v/>
      </c>
      <c r="O304" s="13"/>
      <c r="P304" s="12"/>
    </row>
    <row r="305" spans="1:16">
      <c r="A305" s="12"/>
      <c r="B305" s="9"/>
      <c r="C305" s="15" t="str">
        <f>IF(B305="","",IF(AND(B305&gt;='01_Setup'!$B$7,B305&lt;='01_Setup'!$B$8),'01_Setup'!$B$6,"Outside selected year"))</f>
        <v/>
      </c>
      <c r="D305" s="15" t="str">
        <f>IF(B305="","",IF(B305&lt;=DATE('01_Setup'!$B$5,7,5),"Q299",IF(B305&lt;=DATE('01_Setup'!$B$5,10,5),"Q300",IF(B305&lt;=DATE('01_Setup'!$B$5+1,1,5),"Q301","Q302"))))</f>
        <v/>
      </c>
      <c r="E305" s="12"/>
      <c r="F305" s="12"/>
      <c r="G305" s="13"/>
      <c r="H305" s="14"/>
      <c r="I305" s="16" t="str">
        <f t="shared" si="8"/>
        <v/>
      </c>
      <c r="J305" s="13"/>
      <c r="K305" s="13"/>
      <c r="L305" s="13"/>
      <c r="M305" s="13"/>
      <c r="N305" s="16" t="str">
        <f t="shared" si="9"/>
        <v/>
      </c>
      <c r="O305" s="13"/>
      <c r="P305" s="12"/>
    </row>
    <row r="306" spans="1:16">
      <c r="A306" s="12"/>
      <c r="B306" s="9"/>
      <c r="C306" s="15" t="str">
        <f>IF(B306="","",IF(AND(B306&gt;='01_Setup'!$B$7,B306&lt;='01_Setup'!$B$8),'01_Setup'!$B$6,"Outside selected year"))</f>
        <v/>
      </c>
      <c r="D306" s="15" t="str">
        <f>IF(B306="","",IF(B306&lt;=DATE('01_Setup'!$B$5,7,5),"Q300",IF(B306&lt;=DATE('01_Setup'!$B$5,10,5),"Q301",IF(B306&lt;=DATE('01_Setup'!$B$5+1,1,5),"Q302","Q303"))))</f>
        <v/>
      </c>
      <c r="E306" s="12"/>
      <c r="F306" s="12"/>
      <c r="G306" s="13"/>
      <c r="H306" s="14"/>
      <c r="I306" s="16" t="str">
        <f t="shared" si="8"/>
        <v/>
      </c>
      <c r="J306" s="13"/>
      <c r="K306" s="13"/>
      <c r="L306" s="13"/>
      <c r="M306" s="13"/>
      <c r="N306" s="16" t="str">
        <f t="shared" si="9"/>
        <v/>
      </c>
      <c r="O306" s="13"/>
      <c r="P306" s="12"/>
    </row>
  </sheetData>
  <sheetProtection sheet="1" objects="1" scenarios="1" sort="0" autoFilter="0"/>
  <mergeCells count="2">
    <mergeCell ref="A1:P1"/>
    <mergeCell ref="A3:P4"/>
  </mergeCells>
  <conditionalFormatting sqref="N7:N306">
    <cfRule type="expression" dxfId="230" priority="1">
      <formula>ABS(N7)&gt;0.01</formula>
    </cfRule>
  </conditionalFormatting>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3">
        <x14:dataValidation type="list" xr:uid="{00000000-0002-0000-0900-000000000000}">
          <x14:formula1>
            <xm:f>'99_Lists'!$G$4:$G$21</xm:f>
          </x14:formula1>
          <xm:sqref>J7:J306</xm:sqref>
        </x14:dataValidation>
        <x14:dataValidation type="list" xr:uid="{00000000-0002-0000-0900-000001000000}">
          <x14:formula1>
            <xm:f>'01_Setup'!$B$23:$B$32</xm:f>
          </x14:formula1>
          <xm:sqref>L7:L306</xm:sqref>
        </x14:dataValidation>
        <x14:dataValidation type="list" xr:uid="{00000000-0002-0000-0900-000002000000}">
          <x14:formula1>
            <xm:f>'99_Lists'!$H$4:$H$6</xm:f>
          </x14:formula1>
          <xm:sqref>O7:P306</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N206"/>
  <sheetViews>
    <sheetView workbookViewId="0">
      <selection sqref="A1:N1"/>
    </sheetView>
  </sheetViews>
  <sheetFormatPr defaultRowHeight="14.25"/>
  <cols>
    <col min="1" max="1" width="16" customWidth="1"/>
    <col min="2" max="2" width="13" customWidth="1"/>
    <col min="3" max="4" width="14" customWidth="1"/>
    <col min="5" max="5" width="20" customWidth="1"/>
    <col min="6" max="6" width="32" customWidth="1"/>
    <col min="7" max="7" width="18" customWidth="1"/>
    <col min="8" max="12" width="15" customWidth="1"/>
    <col min="13" max="13" width="14" customWidth="1"/>
    <col min="14" max="14" width="30" customWidth="1"/>
  </cols>
  <sheetData>
    <row r="1" spans="1:14" ht="30" customHeight="1">
      <c r="A1" s="2" t="s">
        <v>234</v>
      </c>
      <c r="B1" s="2"/>
      <c r="C1" s="2"/>
      <c r="D1" s="2"/>
      <c r="E1" s="2"/>
      <c r="F1" s="2"/>
      <c r="G1" s="2"/>
      <c r="H1" s="2"/>
      <c r="I1" s="2"/>
      <c r="J1" s="2"/>
      <c r="K1" s="2"/>
      <c r="L1" s="2"/>
      <c r="M1" s="2"/>
      <c r="N1" s="2"/>
    </row>
    <row r="2" spans="1:14">
      <c r="A2" s="3"/>
      <c r="B2" s="3"/>
      <c r="C2" s="3"/>
      <c r="D2" s="3"/>
      <c r="E2" s="3"/>
      <c r="F2" s="3"/>
      <c r="G2" s="3"/>
      <c r="H2" s="3"/>
      <c r="I2" s="3"/>
      <c r="J2" s="3"/>
      <c r="K2" s="3"/>
      <c r="L2" s="3"/>
      <c r="M2" s="3"/>
      <c r="N2" s="3"/>
    </row>
    <row r="3" spans="1:14">
      <c r="A3" s="43" t="s">
        <v>235</v>
      </c>
      <c r="B3" s="43"/>
      <c r="C3" s="43"/>
      <c r="D3" s="43"/>
      <c r="E3" s="43"/>
      <c r="F3" s="43"/>
      <c r="G3" s="43"/>
      <c r="H3" s="43"/>
      <c r="I3" s="43"/>
      <c r="J3" s="43"/>
      <c r="K3" s="43"/>
      <c r="L3" s="43"/>
      <c r="M3" s="43"/>
      <c r="N3" s="43"/>
    </row>
    <row r="4" spans="1:14">
      <c r="A4" s="43"/>
      <c r="B4" s="43"/>
      <c r="C4" s="43"/>
      <c r="D4" s="43"/>
      <c r="E4" s="43"/>
      <c r="F4" s="43"/>
      <c r="G4" s="43"/>
      <c r="H4" s="43"/>
      <c r="I4" s="43"/>
      <c r="J4" s="43"/>
      <c r="K4" s="43"/>
      <c r="L4" s="43"/>
      <c r="M4" s="43"/>
      <c r="N4" s="43"/>
    </row>
    <row r="5" spans="1:14">
      <c r="A5" s="3"/>
      <c r="B5" s="3"/>
      <c r="C5" s="3"/>
      <c r="D5" s="3"/>
      <c r="E5" s="3"/>
      <c r="F5" s="3"/>
      <c r="G5" s="3"/>
      <c r="H5" s="3"/>
      <c r="I5" s="3"/>
      <c r="J5" s="3"/>
      <c r="K5" s="3"/>
      <c r="L5" s="3"/>
      <c r="M5" s="3"/>
      <c r="N5" s="3"/>
    </row>
    <row r="6" spans="1:14" ht="33.950000000000003" customHeight="1">
      <c r="A6" s="52" t="s">
        <v>236</v>
      </c>
      <c r="B6" s="52" t="s">
        <v>134</v>
      </c>
      <c r="C6" s="52" t="s">
        <v>51</v>
      </c>
      <c r="D6" s="52" t="s">
        <v>66</v>
      </c>
      <c r="E6" s="52" t="s">
        <v>237</v>
      </c>
      <c r="F6" s="52" t="s">
        <v>138</v>
      </c>
      <c r="G6" s="52" t="s">
        <v>139</v>
      </c>
      <c r="H6" s="52" t="s">
        <v>238</v>
      </c>
      <c r="I6" s="52" t="s">
        <v>239</v>
      </c>
      <c r="J6" s="52" t="s">
        <v>240</v>
      </c>
      <c r="K6" s="52" t="s">
        <v>241</v>
      </c>
      <c r="L6" s="52" t="s">
        <v>242</v>
      </c>
      <c r="M6" s="52" t="s">
        <v>233</v>
      </c>
      <c r="N6" s="52" t="s">
        <v>55</v>
      </c>
    </row>
    <row r="7" spans="1:14">
      <c r="A7" s="10"/>
      <c r="B7" s="36"/>
      <c r="C7" s="10"/>
      <c r="D7" s="10"/>
      <c r="E7" s="10"/>
      <c r="F7" s="10"/>
      <c r="G7" s="10"/>
      <c r="H7" s="11"/>
      <c r="I7" s="11"/>
      <c r="J7" s="11"/>
      <c r="K7" s="11"/>
      <c r="L7" s="16" t="str">
        <f t="shared" ref="L7:L38" si="0">IF(I7="","",I7-K7)</f>
        <v/>
      </c>
      <c r="M7" s="10"/>
      <c r="N7" s="10"/>
    </row>
    <row r="8" spans="1:14">
      <c r="A8" s="10"/>
      <c r="B8" s="36"/>
      <c r="C8" s="10"/>
      <c r="D8" s="10"/>
      <c r="E8" s="10"/>
      <c r="F8" s="10"/>
      <c r="G8" s="10"/>
      <c r="H8" s="11"/>
      <c r="I8" s="11"/>
      <c r="J8" s="11"/>
      <c r="K8" s="11"/>
      <c r="L8" s="16" t="str">
        <f t="shared" si="0"/>
        <v/>
      </c>
      <c r="M8" s="10"/>
      <c r="N8" s="10"/>
    </row>
    <row r="9" spans="1:14">
      <c r="A9" s="10"/>
      <c r="B9" s="36"/>
      <c r="C9" s="10"/>
      <c r="D9" s="10"/>
      <c r="E9" s="10"/>
      <c r="F9" s="10"/>
      <c r="G9" s="10"/>
      <c r="H9" s="11"/>
      <c r="I9" s="11"/>
      <c r="J9" s="11"/>
      <c r="K9" s="11"/>
      <c r="L9" s="16" t="str">
        <f t="shared" si="0"/>
        <v/>
      </c>
      <c r="M9" s="10"/>
      <c r="N9" s="10"/>
    </row>
    <row r="10" spans="1:14">
      <c r="A10" s="10"/>
      <c r="B10" s="36"/>
      <c r="C10" s="10"/>
      <c r="D10" s="10"/>
      <c r="E10" s="10"/>
      <c r="F10" s="10"/>
      <c r="G10" s="10"/>
      <c r="H10" s="11"/>
      <c r="I10" s="11"/>
      <c r="J10" s="11"/>
      <c r="K10" s="11"/>
      <c r="L10" s="16" t="str">
        <f t="shared" si="0"/>
        <v/>
      </c>
      <c r="M10" s="10"/>
      <c r="N10" s="10"/>
    </row>
    <row r="11" spans="1:14">
      <c r="A11" s="10"/>
      <c r="B11" s="36"/>
      <c r="C11" s="10"/>
      <c r="D11" s="10"/>
      <c r="E11" s="10"/>
      <c r="F11" s="10"/>
      <c r="G11" s="10"/>
      <c r="H11" s="11"/>
      <c r="I11" s="11"/>
      <c r="J11" s="11"/>
      <c r="K11" s="11"/>
      <c r="L11" s="16" t="str">
        <f t="shared" si="0"/>
        <v/>
      </c>
      <c r="M11" s="10"/>
      <c r="N11" s="10"/>
    </row>
    <row r="12" spans="1:14">
      <c r="A12" s="10"/>
      <c r="B12" s="36"/>
      <c r="C12" s="10"/>
      <c r="D12" s="10"/>
      <c r="E12" s="10"/>
      <c r="F12" s="10"/>
      <c r="G12" s="10"/>
      <c r="H12" s="11"/>
      <c r="I12" s="11"/>
      <c r="J12" s="11"/>
      <c r="K12" s="11"/>
      <c r="L12" s="16" t="str">
        <f t="shared" si="0"/>
        <v/>
      </c>
      <c r="M12" s="10"/>
      <c r="N12" s="10"/>
    </row>
    <row r="13" spans="1:14">
      <c r="A13" s="10"/>
      <c r="B13" s="36"/>
      <c r="C13" s="10"/>
      <c r="D13" s="10"/>
      <c r="E13" s="10"/>
      <c r="F13" s="10"/>
      <c r="G13" s="10"/>
      <c r="H13" s="11"/>
      <c r="I13" s="11"/>
      <c r="J13" s="11"/>
      <c r="K13" s="11"/>
      <c r="L13" s="16" t="str">
        <f t="shared" si="0"/>
        <v/>
      </c>
      <c r="M13" s="10"/>
      <c r="N13" s="10"/>
    </row>
    <row r="14" spans="1:14">
      <c r="A14" s="10"/>
      <c r="B14" s="36"/>
      <c r="C14" s="10"/>
      <c r="D14" s="10"/>
      <c r="E14" s="10"/>
      <c r="F14" s="10"/>
      <c r="G14" s="10"/>
      <c r="H14" s="11"/>
      <c r="I14" s="11"/>
      <c r="J14" s="11"/>
      <c r="K14" s="11"/>
      <c r="L14" s="16" t="str">
        <f t="shared" si="0"/>
        <v/>
      </c>
      <c r="M14" s="10"/>
      <c r="N14" s="10"/>
    </row>
    <row r="15" spans="1:14">
      <c r="A15" s="10"/>
      <c r="B15" s="36"/>
      <c r="C15" s="10"/>
      <c r="D15" s="10"/>
      <c r="E15" s="10"/>
      <c r="F15" s="10"/>
      <c r="G15" s="10"/>
      <c r="H15" s="11"/>
      <c r="I15" s="11"/>
      <c r="J15" s="11"/>
      <c r="K15" s="11"/>
      <c r="L15" s="16" t="str">
        <f t="shared" si="0"/>
        <v/>
      </c>
      <c r="M15" s="10"/>
      <c r="N15" s="10"/>
    </row>
    <row r="16" spans="1:14">
      <c r="A16" s="10"/>
      <c r="B16" s="36"/>
      <c r="C16" s="10"/>
      <c r="D16" s="10"/>
      <c r="E16" s="10"/>
      <c r="F16" s="10"/>
      <c r="G16" s="10"/>
      <c r="H16" s="11"/>
      <c r="I16" s="11"/>
      <c r="J16" s="11"/>
      <c r="K16" s="11"/>
      <c r="L16" s="16" t="str">
        <f t="shared" si="0"/>
        <v/>
      </c>
      <c r="M16" s="10"/>
      <c r="N16" s="10"/>
    </row>
    <row r="17" spans="1:14">
      <c r="A17" s="10"/>
      <c r="B17" s="36"/>
      <c r="C17" s="10"/>
      <c r="D17" s="10"/>
      <c r="E17" s="10"/>
      <c r="F17" s="10"/>
      <c r="G17" s="10"/>
      <c r="H17" s="11"/>
      <c r="I17" s="11"/>
      <c r="J17" s="11"/>
      <c r="K17" s="11"/>
      <c r="L17" s="16" t="str">
        <f t="shared" si="0"/>
        <v/>
      </c>
      <c r="M17" s="10"/>
      <c r="N17" s="10"/>
    </row>
    <row r="18" spans="1:14">
      <c r="A18" s="10"/>
      <c r="B18" s="36"/>
      <c r="C18" s="10"/>
      <c r="D18" s="10"/>
      <c r="E18" s="10"/>
      <c r="F18" s="10"/>
      <c r="G18" s="10"/>
      <c r="H18" s="11"/>
      <c r="I18" s="11"/>
      <c r="J18" s="11"/>
      <c r="K18" s="11"/>
      <c r="L18" s="16" t="str">
        <f t="shared" si="0"/>
        <v/>
      </c>
      <c r="M18" s="10"/>
      <c r="N18" s="10"/>
    </row>
    <row r="19" spans="1:14">
      <c r="A19" s="10"/>
      <c r="B19" s="36"/>
      <c r="C19" s="10"/>
      <c r="D19" s="10"/>
      <c r="E19" s="10"/>
      <c r="F19" s="10"/>
      <c r="G19" s="10"/>
      <c r="H19" s="11"/>
      <c r="I19" s="11"/>
      <c r="J19" s="11"/>
      <c r="K19" s="11"/>
      <c r="L19" s="16" t="str">
        <f t="shared" si="0"/>
        <v/>
      </c>
      <c r="M19" s="10"/>
      <c r="N19" s="10"/>
    </row>
    <row r="20" spans="1:14">
      <c r="A20" s="10"/>
      <c r="B20" s="36"/>
      <c r="C20" s="10"/>
      <c r="D20" s="10"/>
      <c r="E20" s="10"/>
      <c r="F20" s="10"/>
      <c r="G20" s="10"/>
      <c r="H20" s="11"/>
      <c r="I20" s="11"/>
      <c r="J20" s="11"/>
      <c r="K20" s="11"/>
      <c r="L20" s="16" t="str">
        <f t="shared" si="0"/>
        <v/>
      </c>
      <c r="M20" s="10"/>
      <c r="N20" s="10"/>
    </row>
    <row r="21" spans="1:14">
      <c r="A21" s="10"/>
      <c r="B21" s="36"/>
      <c r="C21" s="10"/>
      <c r="D21" s="10"/>
      <c r="E21" s="10"/>
      <c r="F21" s="10"/>
      <c r="G21" s="10"/>
      <c r="H21" s="11"/>
      <c r="I21" s="11"/>
      <c r="J21" s="11"/>
      <c r="K21" s="11"/>
      <c r="L21" s="16" t="str">
        <f t="shared" si="0"/>
        <v/>
      </c>
      <c r="M21" s="10"/>
      <c r="N21" s="10"/>
    </row>
    <row r="22" spans="1:14">
      <c r="A22" s="10"/>
      <c r="B22" s="36"/>
      <c r="C22" s="10"/>
      <c r="D22" s="10"/>
      <c r="E22" s="10"/>
      <c r="F22" s="10"/>
      <c r="G22" s="10"/>
      <c r="H22" s="11"/>
      <c r="I22" s="11"/>
      <c r="J22" s="11"/>
      <c r="K22" s="11"/>
      <c r="L22" s="16" t="str">
        <f t="shared" si="0"/>
        <v/>
      </c>
      <c r="M22" s="10"/>
      <c r="N22" s="10"/>
    </row>
    <row r="23" spans="1:14">
      <c r="A23" s="10"/>
      <c r="B23" s="36"/>
      <c r="C23" s="10"/>
      <c r="D23" s="10"/>
      <c r="E23" s="10"/>
      <c r="F23" s="10"/>
      <c r="G23" s="10"/>
      <c r="H23" s="11"/>
      <c r="I23" s="11"/>
      <c r="J23" s="11"/>
      <c r="K23" s="11"/>
      <c r="L23" s="16" t="str">
        <f t="shared" si="0"/>
        <v/>
      </c>
      <c r="M23" s="10"/>
      <c r="N23" s="10"/>
    </row>
    <row r="24" spans="1:14">
      <c r="A24" s="10"/>
      <c r="B24" s="36"/>
      <c r="C24" s="10"/>
      <c r="D24" s="10"/>
      <c r="E24" s="10"/>
      <c r="F24" s="10"/>
      <c r="G24" s="10"/>
      <c r="H24" s="11"/>
      <c r="I24" s="11"/>
      <c r="J24" s="11"/>
      <c r="K24" s="11"/>
      <c r="L24" s="16" t="str">
        <f t="shared" si="0"/>
        <v/>
      </c>
      <c r="M24" s="10"/>
      <c r="N24" s="10"/>
    </row>
    <row r="25" spans="1:14">
      <c r="A25" s="10"/>
      <c r="B25" s="36"/>
      <c r="C25" s="10"/>
      <c r="D25" s="10"/>
      <c r="E25" s="10"/>
      <c r="F25" s="10"/>
      <c r="G25" s="10"/>
      <c r="H25" s="11"/>
      <c r="I25" s="11"/>
      <c r="J25" s="11"/>
      <c r="K25" s="11"/>
      <c r="L25" s="16" t="str">
        <f t="shared" si="0"/>
        <v/>
      </c>
      <c r="M25" s="10"/>
      <c r="N25" s="10"/>
    </row>
    <row r="26" spans="1:14">
      <c r="A26" s="10"/>
      <c r="B26" s="36"/>
      <c r="C26" s="10"/>
      <c r="D26" s="10"/>
      <c r="E26" s="10"/>
      <c r="F26" s="10"/>
      <c r="G26" s="10"/>
      <c r="H26" s="11"/>
      <c r="I26" s="11"/>
      <c r="J26" s="11"/>
      <c r="K26" s="11"/>
      <c r="L26" s="16" t="str">
        <f t="shared" si="0"/>
        <v/>
      </c>
      <c r="M26" s="10"/>
      <c r="N26" s="10"/>
    </row>
    <row r="27" spans="1:14">
      <c r="A27" s="10"/>
      <c r="B27" s="36"/>
      <c r="C27" s="10"/>
      <c r="D27" s="10"/>
      <c r="E27" s="10"/>
      <c r="F27" s="10"/>
      <c r="G27" s="10"/>
      <c r="H27" s="11"/>
      <c r="I27" s="11"/>
      <c r="J27" s="11"/>
      <c r="K27" s="11"/>
      <c r="L27" s="16" t="str">
        <f t="shared" si="0"/>
        <v/>
      </c>
      <c r="M27" s="10"/>
      <c r="N27" s="10"/>
    </row>
    <row r="28" spans="1:14">
      <c r="A28" s="10"/>
      <c r="B28" s="36"/>
      <c r="C28" s="10"/>
      <c r="D28" s="10"/>
      <c r="E28" s="10"/>
      <c r="F28" s="10"/>
      <c r="G28" s="10"/>
      <c r="H28" s="11"/>
      <c r="I28" s="11"/>
      <c r="J28" s="11"/>
      <c r="K28" s="11"/>
      <c r="L28" s="16" t="str">
        <f t="shared" si="0"/>
        <v/>
      </c>
      <c r="M28" s="10"/>
      <c r="N28" s="10"/>
    </row>
    <row r="29" spans="1:14">
      <c r="A29" s="10"/>
      <c r="B29" s="36"/>
      <c r="C29" s="10"/>
      <c r="D29" s="10"/>
      <c r="E29" s="10"/>
      <c r="F29" s="10"/>
      <c r="G29" s="10"/>
      <c r="H29" s="11"/>
      <c r="I29" s="11"/>
      <c r="J29" s="11"/>
      <c r="K29" s="11"/>
      <c r="L29" s="16" t="str">
        <f t="shared" si="0"/>
        <v/>
      </c>
      <c r="M29" s="10"/>
      <c r="N29" s="10"/>
    </row>
    <row r="30" spans="1:14">
      <c r="A30" s="10"/>
      <c r="B30" s="36"/>
      <c r="C30" s="10"/>
      <c r="D30" s="10"/>
      <c r="E30" s="10"/>
      <c r="F30" s="10"/>
      <c r="G30" s="10"/>
      <c r="H30" s="11"/>
      <c r="I30" s="11"/>
      <c r="J30" s="11"/>
      <c r="K30" s="11"/>
      <c r="L30" s="16" t="str">
        <f t="shared" si="0"/>
        <v/>
      </c>
      <c r="M30" s="10"/>
      <c r="N30" s="10"/>
    </row>
    <row r="31" spans="1:14">
      <c r="A31" s="10"/>
      <c r="B31" s="36"/>
      <c r="C31" s="10"/>
      <c r="D31" s="10"/>
      <c r="E31" s="10"/>
      <c r="F31" s="10"/>
      <c r="G31" s="10"/>
      <c r="H31" s="11"/>
      <c r="I31" s="11"/>
      <c r="J31" s="11"/>
      <c r="K31" s="11"/>
      <c r="L31" s="16" t="str">
        <f t="shared" si="0"/>
        <v/>
      </c>
      <c r="M31" s="10"/>
      <c r="N31" s="10"/>
    </row>
    <row r="32" spans="1:14">
      <c r="A32" s="10"/>
      <c r="B32" s="36"/>
      <c r="C32" s="10"/>
      <c r="D32" s="10"/>
      <c r="E32" s="10"/>
      <c r="F32" s="10"/>
      <c r="G32" s="10"/>
      <c r="H32" s="11"/>
      <c r="I32" s="11"/>
      <c r="J32" s="11"/>
      <c r="K32" s="11"/>
      <c r="L32" s="16" t="str">
        <f t="shared" si="0"/>
        <v/>
      </c>
      <c r="M32" s="10"/>
      <c r="N32" s="10"/>
    </row>
    <row r="33" spans="1:14">
      <c r="A33" s="10"/>
      <c r="B33" s="36"/>
      <c r="C33" s="10"/>
      <c r="D33" s="10"/>
      <c r="E33" s="10"/>
      <c r="F33" s="10"/>
      <c r="G33" s="10"/>
      <c r="H33" s="11"/>
      <c r="I33" s="11"/>
      <c r="J33" s="11"/>
      <c r="K33" s="11"/>
      <c r="L33" s="16" t="str">
        <f t="shared" si="0"/>
        <v/>
      </c>
      <c r="M33" s="10"/>
      <c r="N33" s="10"/>
    </row>
    <row r="34" spans="1:14">
      <c r="A34" s="10"/>
      <c r="B34" s="36"/>
      <c r="C34" s="10"/>
      <c r="D34" s="10"/>
      <c r="E34" s="10"/>
      <c r="F34" s="10"/>
      <c r="G34" s="10"/>
      <c r="H34" s="11"/>
      <c r="I34" s="11"/>
      <c r="J34" s="11"/>
      <c r="K34" s="11"/>
      <c r="L34" s="16" t="str">
        <f t="shared" si="0"/>
        <v/>
      </c>
      <c r="M34" s="10"/>
      <c r="N34" s="10"/>
    </row>
    <row r="35" spans="1:14">
      <c r="A35" s="10"/>
      <c r="B35" s="36"/>
      <c r="C35" s="10"/>
      <c r="D35" s="10"/>
      <c r="E35" s="10"/>
      <c r="F35" s="10"/>
      <c r="G35" s="10"/>
      <c r="H35" s="11"/>
      <c r="I35" s="11"/>
      <c r="J35" s="11"/>
      <c r="K35" s="11"/>
      <c r="L35" s="16" t="str">
        <f t="shared" si="0"/>
        <v/>
      </c>
      <c r="M35" s="10"/>
      <c r="N35" s="10"/>
    </row>
    <row r="36" spans="1:14">
      <c r="A36" s="10"/>
      <c r="B36" s="36"/>
      <c r="C36" s="10"/>
      <c r="D36" s="10"/>
      <c r="E36" s="10"/>
      <c r="F36" s="10"/>
      <c r="G36" s="10"/>
      <c r="H36" s="11"/>
      <c r="I36" s="11"/>
      <c r="J36" s="11"/>
      <c r="K36" s="11"/>
      <c r="L36" s="16" t="str">
        <f t="shared" si="0"/>
        <v/>
      </c>
      <c r="M36" s="10"/>
      <c r="N36" s="10"/>
    </row>
    <row r="37" spans="1:14">
      <c r="A37" s="10"/>
      <c r="B37" s="36"/>
      <c r="C37" s="10"/>
      <c r="D37" s="10"/>
      <c r="E37" s="10"/>
      <c r="F37" s="10"/>
      <c r="G37" s="10"/>
      <c r="H37" s="11"/>
      <c r="I37" s="11"/>
      <c r="J37" s="11"/>
      <c r="K37" s="11"/>
      <c r="L37" s="16" t="str">
        <f t="shared" si="0"/>
        <v/>
      </c>
      <c r="M37" s="10"/>
      <c r="N37" s="10"/>
    </row>
    <row r="38" spans="1:14">
      <c r="A38" s="10"/>
      <c r="B38" s="36"/>
      <c r="C38" s="10"/>
      <c r="D38" s="10"/>
      <c r="E38" s="10"/>
      <c r="F38" s="10"/>
      <c r="G38" s="10"/>
      <c r="H38" s="11"/>
      <c r="I38" s="11"/>
      <c r="J38" s="11"/>
      <c r="K38" s="11"/>
      <c r="L38" s="16" t="str">
        <f t="shared" si="0"/>
        <v/>
      </c>
      <c r="M38" s="10"/>
      <c r="N38" s="10"/>
    </row>
    <row r="39" spans="1:14">
      <c r="A39" s="10"/>
      <c r="B39" s="36"/>
      <c r="C39" s="10"/>
      <c r="D39" s="10"/>
      <c r="E39" s="10"/>
      <c r="F39" s="10"/>
      <c r="G39" s="10"/>
      <c r="H39" s="11"/>
      <c r="I39" s="11"/>
      <c r="J39" s="11"/>
      <c r="K39" s="11"/>
      <c r="L39" s="16" t="str">
        <f t="shared" ref="L39:L70" si="1">IF(I39="","",I39-K39)</f>
        <v/>
      </c>
      <c r="M39" s="10"/>
      <c r="N39" s="10"/>
    </row>
    <row r="40" spans="1:14">
      <c r="A40" s="10"/>
      <c r="B40" s="36"/>
      <c r="C40" s="10"/>
      <c r="D40" s="10"/>
      <c r="E40" s="10"/>
      <c r="F40" s="10"/>
      <c r="G40" s="10"/>
      <c r="H40" s="11"/>
      <c r="I40" s="11"/>
      <c r="J40" s="11"/>
      <c r="K40" s="11"/>
      <c r="L40" s="16" t="str">
        <f t="shared" si="1"/>
        <v/>
      </c>
      <c r="M40" s="10"/>
      <c r="N40" s="10"/>
    </row>
    <row r="41" spans="1:14">
      <c r="A41" s="10"/>
      <c r="B41" s="36"/>
      <c r="C41" s="10"/>
      <c r="D41" s="10"/>
      <c r="E41" s="10"/>
      <c r="F41" s="10"/>
      <c r="G41" s="10"/>
      <c r="H41" s="11"/>
      <c r="I41" s="11"/>
      <c r="J41" s="11"/>
      <c r="K41" s="11"/>
      <c r="L41" s="16" t="str">
        <f t="shared" si="1"/>
        <v/>
      </c>
      <c r="M41" s="10"/>
      <c r="N41" s="10"/>
    </row>
    <row r="42" spans="1:14">
      <c r="A42" s="10"/>
      <c r="B42" s="36"/>
      <c r="C42" s="10"/>
      <c r="D42" s="10"/>
      <c r="E42" s="10"/>
      <c r="F42" s="10"/>
      <c r="G42" s="10"/>
      <c r="H42" s="11"/>
      <c r="I42" s="11"/>
      <c r="J42" s="11"/>
      <c r="K42" s="11"/>
      <c r="L42" s="16" t="str">
        <f t="shared" si="1"/>
        <v/>
      </c>
      <c r="M42" s="10"/>
      <c r="N42" s="10"/>
    </row>
    <row r="43" spans="1:14">
      <c r="A43" s="10"/>
      <c r="B43" s="36"/>
      <c r="C43" s="10"/>
      <c r="D43" s="10"/>
      <c r="E43" s="10"/>
      <c r="F43" s="10"/>
      <c r="G43" s="10"/>
      <c r="H43" s="11"/>
      <c r="I43" s="11"/>
      <c r="J43" s="11"/>
      <c r="K43" s="11"/>
      <c r="L43" s="16" t="str">
        <f t="shared" si="1"/>
        <v/>
      </c>
      <c r="M43" s="10"/>
      <c r="N43" s="10"/>
    </row>
    <row r="44" spans="1:14">
      <c r="A44" s="10"/>
      <c r="B44" s="36"/>
      <c r="C44" s="10"/>
      <c r="D44" s="10"/>
      <c r="E44" s="10"/>
      <c r="F44" s="10"/>
      <c r="G44" s="10"/>
      <c r="H44" s="11"/>
      <c r="I44" s="11"/>
      <c r="J44" s="11"/>
      <c r="K44" s="11"/>
      <c r="L44" s="16" t="str">
        <f t="shared" si="1"/>
        <v/>
      </c>
      <c r="M44" s="10"/>
      <c r="N44" s="10"/>
    </row>
    <row r="45" spans="1:14">
      <c r="A45" s="10"/>
      <c r="B45" s="36"/>
      <c r="C45" s="10"/>
      <c r="D45" s="10"/>
      <c r="E45" s="10"/>
      <c r="F45" s="10"/>
      <c r="G45" s="10"/>
      <c r="H45" s="11"/>
      <c r="I45" s="11"/>
      <c r="J45" s="11"/>
      <c r="K45" s="11"/>
      <c r="L45" s="16" t="str">
        <f t="shared" si="1"/>
        <v/>
      </c>
      <c r="M45" s="10"/>
      <c r="N45" s="10"/>
    </row>
    <row r="46" spans="1:14">
      <c r="A46" s="10"/>
      <c r="B46" s="36"/>
      <c r="C46" s="10"/>
      <c r="D46" s="10"/>
      <c r="E46" s="10"/>
      <c r="F46" s="10"/>
      <c r="G46" s="10"/>
      <c r="H46" s="11"/>
      <c r="I46" s="11"/>
      <c r="J46" s="11"/>
      <c r="K46" s="11"/>
      <c r="L46" s="16" t="str">
        <f t="shared" si="1"/>
        <v/>
      </c>
      <c r="M46" s="10"/>
      <c r="N46" s="10"/>
    </row>
    <row r="47" spans="1:14">
      <c r="A47" s="10"/>
      <c r="B47" s="36"/>
      <c r="C47" s="10"/>
      <c r="D47" s="10"/>
      <c r="E47" s="10"/>
      <c r="F47" s="10"/>
      <c r="G47" s="10"/>
      <c r="H47" s="11"/>
      <c r="I47" s="11"/>
      <c r="J47" s="11"/>
      <c r="K47" s="11"/>
      <c r="L47" s="16" t="str">
        <f t="shared" si="1"/>
        <v/>
      </c>
      <c r="M47" s="10"/>
      <c r="N47" s="10"/>
    </row>
    <row r="48" spans="1:14">
      <c r="A48" s="10"/>
      <c r="B48" s="36"/>
      <c r="C48" s="10"/>
      <c r="D48" s="10"/>
      <c r="E48" s="10"/>
      <c r="F48" s="10"/>
      <c r="G48" s="10"/>
      <c r="H48" s="11"/>
      <c r="I48" s="11"/>
      <c r="J48" s="11"/>
      <c r="K48" s="11"/>
      <c r="L48" s="16" t="str">
        <f t="shared" si="1"/>
        <v/>
      </c>
      <c r="M48" s="10"/>
      <c r="N48" s="10"/>
    </row>
    <row r="49" spans="1:14">
      <c r="A49" s="10"/>
      <c r="B49" s="36"/>
      <c r="C49" s="10"/>
      <c r="D49" s="10"/>
      <c r="E49" s="10"/>
      <c r="F49" s="10"/>
      <c r="G49" s="10"/>
      <c r="H49" s="11"/>
      <c r="I49" s="11"/>
      <c r="J49" s="11"/>
      <c r="K49" s="11"/>
      <c r="L49" s="16" t="str">
        <f t="shared" si="1"/>
        <v/>
      </c>
      <c r="M49" s="10"/>
      <c r="N49" s="10"/>
    </row>
    <row r="50" spans="1:14">
      <c r="A50" s="10"/>
      <c r="B50" s="36"/>
      <c r="C50" s="10"/>
      <c r="D50" s="10"/>
      <c r="E50" s="10"/>
      <c r="F50" s="10"/>
      <c r="G50" s="10"/>
      <c r="H50" s="11"/>
      <c r="I50" s="11"/>
      <c r="J50" s="11"/>
      <c r="K50" s="11"/>
      <c r="L50" s="16" t="str">
        <f t="shared" si="1"/>
        <v/>
      </c>
      <c r="M50" s="10"/>
      <c r="N50" s="10"/>
    </row>
    <row r="51" spans="1:14">
      <c r="A51" s="10"/>
      <c r="B51" s="36"/>
      <c r="C51" s="10"/>
      <c r="D51" s="10"/>
      <c r="E51" s="10"/>
      <c r="F51" s="10"/>
      <c r="G51" s="10"/>
      <c r="H51" s="11"/>
      <c r="I51" s="11"/>
      <c r="J51" s="11"/>
      <c r="K51" s="11"/>
      <c r="L51" s="16" t="str">
        <f t="shared" si="1"/>
        <v/>
      </c>
      <c r="M51" s="10"/>
      <c r="N51" s="10"/>
    </row>
    <row r="52" spans="1:14">
      <c r="A52" s="10"/>
      <c r="B52" s="36"/>
      <c r="C52" s="10"/>
      <c r="D52" s="10"/>
      <c r="E52" s="10"/>
      <c r="F52" s="10"/>
      <c r="G52" s="10"/>
      <c r="H52" s="11"/>
      <c r="I52" s="11"/>
      <c r="J52" s="11"/>
      <c r="K52" s="11"/>
      <c r="L52" s="16" t="str">
        <f t="shared" si="1"/>
        <v/>
      </c>
      <c r="M52" s="10"/>
      <c r="N52" s="10"/>
    </row>
    <row r="53" spans="1:14">
      <c r="A53" s="10"/>
      <c r="B53" s="36"/>
      <c r="C53" s="10"/>
      <c r="D53" s="10"/>
      <c r="E53" s="10"/>
      <c r="F53" s="10"/>
      <c r="G53" s="10"/>
      <c r="H53" s="11"/>
      <c r="I53" s="11"/>
      <c r="J53" s="11"/>
      <c r="K53" s="11"/>
      <c r="L53" s="16" t="str">
        <f t="shared" si="1"/>
        <v/>
      </c>
      <c r="M53" s="10"/>
      <c r="N53" s="10"/>
    </row>
    <row r="54" spans="1:14">
      <c r="A54" s="10"/>
      <c r="B54" s="36"/>
      <c r="C54" s="10"/>
      <c r="D54" s="10"/>
      <c r="E54" s="10"/>
      <c r="F54" s="10"/>
      <c r="G54" s="10"/>
      <c r="H54" s="11"/>
      <c r="I54" s="11"/>
      <c r="J54" s="11"/>
      <c r="K54" s="11"/>
      <c r="L54" s="16" t="str">
        <f t="shared" si="1"/>
        <v/>
      </c>
      <c r="M54" s="10"/>
      <c r="N54" s="10"/>
    </row>
    <row r="55" spans="1:14">
      <c r="A55" s="10"/>
      <c r="B55" s="36"/>
      <c r="C55" s="10"/>
      <c r="D55" s="10"/>
      <c r="E55" s="10"/>
      <c r="F55" s="10"/>
      <c r="G55" s="10"/>
      <c r="H55" s="11"/>
      <c r="I55" s="11"/>
      <c r="J55" s="11"/>
      <c r="K55" s="11"/>
      <c r="L55" s="16" t="str">
        <f t="shared" si="1"/>
        <v/>
      </c>
      <c r="M55" s="10"/>
      <c r="N55" s="10"/>
    </row>
    <row r="56" spans="1:14">
      <c r="A56" s="10"/>
      <c r="B56" s="36"/>
      <c r="C56" s="10"/>
      <c r="D56" s="10"/>
      <c r="E56" s="10"/>
      <c r="F56" s="10"/>
      <c r="G56" s="10"/>
      <c r="H56" s="11"/>
      <c r="I56" s="11"/>
      <c r="J56" s="11"/>
      <c r="K56" s="11"/>
      <c r="L56" s="16" t="str">
        <f t="shared" si="1"/>
        <v/>
      </c>
      <c r="M56" s="10"/>
      <c r="N56" s="10"/>
    </row>
    <row r="57" spans="1:14">
      <c r="A57" s="10"/>
      <c r="B57" s="36"/>
      <c r="C57" s="10"/>
      <c r="D57" s="10"/>
      <c r="E57" s="10"/>
      <c r="F57" s="10"/>
      <c r="G57" s="10"/>
      <c r="H57" s="11"/>
      <c r="I57" s="11"/>
      <c r="J57" s="11"/>
      <c r="K57" s="11"/>
      <c r="L57" s="16" t="str">
        <f t="shared" si="1"/>
        <v/>
      </c>
      <c r="M57" s="10"/>
      <c r="N57" s="10"/>
    </row>
    <row r="58" spans="1:14">
      <c r="A58" s="10"/>
      <c r="B58" s="36"/>
      <c r="C58" s="10"/>
      <c r="D58" s="10"/>
      <c r="E58" s="10"/>
      <c r="F58" s="10"/>
      <c r="G58" s="10"/>
      <c r="H58" s="11"/>
      <c r="I58" s="11"/>
      <c r="J58" s="11"/>
      <c r="K58" s="11"/>
      <c r="L58" s="16" t="str">
        <f t="shared" si="1"/>
        <v/>
      </c>
      <c r="M58" s="10"/>
      <c r="N58" s="10"/>
    </row>
    <row r="59" spans="1:14">
      <c r="A59" s="10"/>
      <c r="B59" s="36"/>
      <c r="C59" s="10"/>
      <c r="D59" s="10"/>
      <c r="E59" s="10"/>
      <c r="F59" s="10"/>
      <c r="G59" s="10"/>
      <c r="H59" s="11"/>
      <c r="I59" s="11"/>
      <c r="J59" s="11"/>
      <c r="K59" s="11"/>
      <c r="L59" s="16" t="str">
        <f t="shared" si="1"/>
        <v/>
      </c>
      <c r="M59" s="10"/>
      <c r="N59" s="10"/>
    </row>
    <row r="60" spans="1:14">
      <c r="A60" s="10"/>
      <c r="B60" s="36"/>
      <c r="C60" s="10"/>
      <c r="D60" s="10"/>
      <c r="E60" s="10"/>
      <c r="F60" s="10"/>
      <c r="G60" s="10"/>
      <c r="H60" s="11"/>
      <c r="I60" s="11"/>
      <c r="J60" s="11"/>
      <c r="K60" s="11"/>
      <c r="L60" s="16" t="str">
        <f t="shared" si="1"/>
        <v/>
      </c>
      <c r="M60" s="10"/>
      <c r="N60" s="10"/>
    </row>
    <row r="61" spans="1:14">
      <c r="A61" s="10"/>
      <c r="B61" s="36"/>
      <c r="C61" s="10"/>
      <c r="D61" s="10"/>
      <c r="E61" s="10"/>
      <c r="F61" s="10"/>
      <c r="G61" s="10"/>
      <c r="H61" s="11"/>
      <c r="I61" s="11"/>
      <c r="J61" s="11"/>
      <c r="K61" s="11"/>
      <c r="L61" s="16" t="str">
        <f t="shared" si="1"/>
        <v/>
      </c>
      <c r="M61" s="10"/>
      <c r="N61" s="10"/>
    </row>
    <row r="62" spans="1:14">
      <c r="A62" s="10"/>
      <c r="B62" s="36"/>
      <c r="C62" s="10"/>
      <c r="D62" s="10"/>
      <c r="E62" s="10"/>
      <c r="F62" s="10"/>
      <c r="G62" s="10"/>
      <c r="H62" s="11"/>
      <c r="I62" s="11"/>
      <c r="J62" s="11"/>
      <c r="K62" s="11"/>
      <c r="L62" s="16" t="str">
        <f t="shared" si="1"/>
        <v/>
      </c>
      <c r="M62" s="10"/>
      <c r="N62" s="10"/>
    </row>
    <row r="63" spans="1:14">
      <c r="A63" s="10"/>
      <c r="B63" s="36"/>
      <c r="C63" s="10"/>
      <c r="D63" s="10"/>
      <c r="E63" s="10"/>
      <c r="F63" s="10"/>
      <c r="G63" s="10"/>
      <c r="H63" s="11"/>
      <c r="I63" s="11"/>
      <c r="J63" s="11"/>
      <c r="K63" s="11"/>
      <c r="L63" s="16" t="str">
        <f t="shared" si="1"/>
        <v/>
      </c>
      <c r="M63" s="10"/>
      <c r="N63" s="10"/>
    </row>
    <row r="64" spans="1:14">
      <c r="A64" s="10"/>
      <c r="B64" s="36"/>
      <c r="C64" s="10"/>
      <c r="D64" s="10"/>
      <c r="E64" s="10"/>
      <c r="F64" s="10"/>
      <c r="G64" s="10"/>
      <c r="H64" s="11"/>
      <c r="I64" s="11"/>
      <c r="J64" s="11"/>
      <c r="K64" s="11"/>
      <c r="L64" s="16" t="str">
        <f t="shared" si="1"/>
        <v/>
      </c>
      <c r="M64" s="10"/>
      <c r="N64" s="10"/>
    </row>
    <row r="65" spans="1:14">
      <c r="A65" s="10"/>
      <c r="B65" s="36"/>
      <c r="C65" s="10"/>
      <c r="D65" s="10"/>
      <c r="E65" s="10"/>
      <c r="F65" s="10"/>
      <c r="G65" s="10"/>
      <c r="H65" s="11"/>
      <c r="I65" s="11"/>
      <c r="J65" s="11"/>
      <c r="K65" s="11"/>
      <c r="L65" s="16" t="str">
        <f t="shared" si="1"/>
        <v/>
      </c>
      <c r="M65" s="10"/>
      <c r="N65" s="10"/>
    </row>
    <row r="66" spans="1:14">
      <c r="A66" s="10"/>
      <c r="B66" s="36"/>
      <c r="C66" s="10"/>
      <c r="D66" s="10"/>
      <c r="E66" s="10"/>
      <c r="F66" s="10"/>
      <c r="G66" s="10"/>
      <c r="H66" s="11"/>
      <c r="I66" s="11"/>
      <c r="J66" s="11"/>
      <c r="K66" s="11"/>
      <c r="L66" s="16" t="str">
        <f t="shared" si="1"/>
        <v/>
      </c>
      <c r="M66" s="10"/>
      <c r="N66" s="10"/>
    </row>
    <row r="67" spans="1:14">
      <c r="A67" s="10"/>
      <c r="B67" s="36"/>
      <c r="C67" s="10"/>
      <c r="D67" s="10"/>
      <c r="E67" s="10"/>
      <c r="F67" s="10"/>
      <c r="G67" s="10"/>
      <c r="H67" s="11"/>
      <c r="I67" s="11"/>
      <c r="J67" s="11"/>
      <c r="K67" s="11"/>
      <c r="L67" s="16" t="str">
        <f t="shared" si="1"/>
        <v/>
      </c>
      <c r="M67" s="10"/>
      <c r="N67" s="10"/>
    </row>
    <row r="68" spans="1:14">
      <c r="A68" s="10"/>
      <c r="B68" s="36"/>
      <c r="C68" s="10"/>
      <c r="D68" s="10"/>
      <c r="E68" s="10"/>
      <c r="F68" s="10"/>
      <c r="G68" s="10"/>
      <c r="H68" s="11"/>
      <c r="I68" s="11"/>
      <c r="J68" s="11"/>
      <c r="K68" s="11"/>
      <c r="L68" s="16" t="str">
        <f t="shared" si="1"/>
        <v/>
      </c>
      <c r="M68" s="10"/>
      <c r="N68" s="10"/>
    </row>
    <row r="69" spans="1:14">
      <c r="A69" s="10"/>
      <c r="B69" s="36"/>
      <c r="C69" s="10"/>
      <c r="D69" s="10"/>
      <c r="E69" s="10"/>
      <c r="F69" s="10"/>
      <c r="G69" s="10"/>
      <c r="H69" s="11"/>
      <c r="I69" s="11"/>
      <c r="J69" s="11"/>
      <c r="K69" s="11"/>
      <c r="L69" s="16" t="str">
        <f t="shared" si="1"/>
        <v/>
      </c>
      <c r="M69" s="10"/>
      <c r="N69" s="10"/>
    </row>
    <row r="70" spans="1:14">
      <c r="A70" s="10"/>
      <c r="B70" s="36"/>
      <c r="C70" s="10"/>
      <c r="D70" s="10"/>
      <c r="E70" s="10"/>
      <c r="F70" s="10"/>
      <c r="G70" s="10"/>
      <c r="H70" s="11"/>
      <c r="I70" s="11"/>
      <c r="J70" s="11"/>
      <c r="K70" s="11"/>
      <c r="L70" s="16" t="str">
        <f t="shared" si="1"/>
        <v/>
      </c>
      <c r="M70" s="10"/>
      <c r="N70" s="10"/>
    </row>
    <row r="71" spans="1:14">
      <c r="A71" s="10"/>
      <c r="B71" s="36"/>
      <c r="C71" s="10"/>
      <c r="D71" s="10"/>
      <c r="E71" s="10"/>
      <c r="F71" s="10"/>
      <c r="G71" s="10"/>
      <c r="H71" s="11"/>
      <c r="I71" s="11"/>
      <c r="J71" s="11"/>
      <c r="K71" s="11"/>
      <c r="L71" s="16" t="str">
        <f t="shared" ref="L71:L102" si="2">IF(I71="","",I71-K71)</f>
        <v/>
      </c>
      <c r="M71" s="10"/>
      <c r="N71" s="10"/>
    </row>
    <row r="72" spans="1:14">
      <c r="A72" s="10"/>
      <c r="B72" s="36"/>
      <c r="C72" s="10"/>
      <c r="D72" s="10"/>
      <c r="E72" s="10"/>
      <c r="F72" s="10"/>
      <c r="G72" s="10"/>
      <c r="H72" s="11"/>
      <c r="I72" s="11"/>
      <c r="J72" s="11"/>
      <c r="K72" s="11"/>
      <c r="L72" s="16" t="str">
        <f t="shared" si="2"/>
        <v/>
      </c>
      <c r="M72" s="10"/>
      <c r="N72" s="10"/>
    </row>
    <row r="73" spans="1:14">
      <c r="A73" s="10"/>
      <c r="B73" s="36"/>
      <c r="C73" s="10"/>
      <c r="D73" s="10"/>
      <c r="E73" s="10"/>
      <c r="F73" s="10"/>
      <c r="G73" s="10"/>
      <c r="H73" s="11"/>
      <c r="I73" s="11"/>
      <c r="J73" s="11"/>
      <c r="K73" s="11"/>
      <c r="L73" s="16" t="str">
        <f t="shared" si="2"/>
        <v/>
      </c>
      <c r="M73" s="10"/>
      <c r="N73" s="10"/>
    </row>
    <row r="74" spans="1:14">
      <c r="A74" s="10"/>
      <c r="B74" s="36"/>
      <c r="C74" s="10"/>
      <c r="D74" s="10"/>
      <c r="E74" s="10"/>
      <c r="F74" s="10"/>
      <c r="G74" s="10"/>
      <c r="H74" s="11"/>
      <c r="I74" s="11"/>
      <c r="J74" s="11"/>
      <c r="K74" s="11"/>
      <c r="L74" s="16" t="str">
        <f t="shared" si="2"/>
        <v/>
      </c>
      <c r="M74" s="10"/>
      <c r="N74" s="10"/>
    </row>
    <row r="75" spans="1:14">
      <c r="A75" s="10"/>
      <c r="B75" s="36"/>
      <c r="C75" s="10"/>
      <c r="D75" s="10"/>
      <c r="E75" s="10"/>
      <c r="F75" s="10"/>
      <c r="G75" s="10"/>
      <c r="H75" s="11"/>
      <c r="I75" s="11"/>
      <c r="J75" s="11"/>
      <c r="K75" s="11"/>
      <c r="L75" s="16" t="str">
        <f t="shared" si="2"/>
        <v/>
      </c>
      <c r="M75" s="10"/>
      <c r="N75" s="10"/>
    </row>
    <row r="76" spans="1:14">
      <c r="A76" s="10"/>
      <c r="B76" s="36"/>
      <c r="C76" s="10"/>
      <c r="D76" s="10"/>
      <c r="E76" s="10"/>
      <c r="F76" s="10"/>
      <c r="G76" s="10"/>
      <c r="H76" s="11"/>
      <c r="I76" s="11"/>
      <c r="J76" s="11"/>
      <c r="K76" s="11"/>
      <c r="L76" s="16" t="str">
        <f t="shared" si="2"/>
        <v/>
      </c>
      <c r="M76" s="10"/>
      <c r="N76" s="10"/>
    </row>
    <row r="77" spans="1:14">
      <c r="A77" s="10"/>
      <c r="B77" s="36"/>
      <c r="C77" s="10"/>
      <c r="D77" s="10"/>
      <c r="E77" s="10"/>
      <c r="F77" s="10"/>
      <c r="G77" s="10"/>
      <c r="H77" s="11"/>
      <c r="I77" s="11"/>
      <c r="J77" s="11"/>
      <c r="K77" s="11"/>
      <c r="L77" s="16" t="str">
        <f t="shared" si="2"/>
        <v/>
      </c>
      <c r="M77" s="10"/>
      <c r="N77" s="10"/>
    </row>
    <row r="78" spans="1:14">
      <c r="A78" s="10"/>
      <c r="B78" s="36"/>
      <c r="C78" s="10"/>
      <c r="D78" s="10"/>
      <c r="E78" s="10"/>
      <c r="F78" s="10"/>
      <c r="G78" s="10"/>
      <c r="H78" s="11"/>
      <c r="I78" s="11"/>
      <c r="J78" s="11"/>
      <c r="K78" s="11"/>
      <c r="L78" s="16" t="str">
        <f t="shared" si="2"/>
        <v/>
      </c>
      <c r="M78" s="10"/>
      <c r="N78" s="10"/>
    </row>
    <row r="79" spans="1:14">
      <c r="A79" s="10"/>
      <c r="B79" s="36"/>
      <c r="C79" s="10"/>
      <c r="D79" s="10"/>
      <c r="E79" s="10"/>
      <c r="F79" s="10"/>
      <c r="G79" s="10"/>
      <c r="H79" s="11"/>
      <c r="I79" s="11"/>
      <c r="J79" s="11"/>
      <c r="K79" s="11"/>
      <c r="L79" s="16" t="str">
        <f t="shared" si="2"/>
        <v/>
      </c>
      <c r="M79" s="10"/>
      <c r="N79" s="10"/>
    </row>
    <row r="80" spans="1:14">
      <c r="A80" s="10"/>
      <c r="B80" s="36"/>
      <c r="C80" s="10"/>
      <c r="D80" s="10"/>
      <c r="E80" s="10"/>
      <c r="F80" s="10"/>
      <c r="G80" s="10"/>
      <c r="H80" s="11"/>
      <c r="I80" s="11"/>
      <c r="J80" s="11"/>
      <c r="K80" s="11"/>
      <c r="L80" s="16" t="str">
        <f t="shared" si="2"/>
        <v/>
      </c>
      <c r="M80" s="10"/>
      <c r="N80" s="10"/>
    </row>
    <row r="81" spans="1:14">
      <c r="A81" s="10"/>
      <c r="B81" s="36"/>
      <c r="C81" s="10"/>
      <c r="D81" s="10"/>
      <c r="E81" s="10"/>
      <c r="F81" s="10"/>
      <c r="G81" s="10"/>
      <c r="H81" s="11"/>
      <c r="I81" s="11"/>
      <c r="J81" s="11"/>
      <c r="K81" s="11"/>
      <c r="L81" s="16" t="str">
        <f t="shared" si="2"/>
        <v/>
      </c>
      <c r="M81" s="10"/>
      <c r="N81" s="10"/>
    </row>
    <row r="82" spans="1:14">
      <c r="A82" s="10"/>
      <c r="B82" s="36"/>
      <c r="C82" s="10"/>
      <c r="D82" s="10"/>
      <c r="E82" s="10"/>
      <c r="F82" s="10"/>
      <c r="G82" s="10"/>
      <c r="H82" s="11"/>
      <c r="I82" s="11"/>
      <c r="J82" s="11"/>
      <c r="K82" s="11"/>
      <c r="L82" s="16" t="str">
        <f t="shared" si="2"/>
        <v/>
      </c>
      <c r="M82" s="10"/>
      <c r="N82" s="10"/>
    </row>
    <row r="83" spans="1:14">
      <c r="A83" s="10"/>
      <c r="B83" s="36"/>
      <c r="C83" s="10"/>
      <c r="D83" s="10"/>
      <c r="E83" s="10"/>
      <c r="F83" s="10"/>
      <c r="G83" s="10"/>
      <c r="H83" s="11"/>
      <c r="I83" s="11"/>
      <c r="J83" s="11"/>
      <c r="K83" s="11"/>
      <c r="L83" s="16" t="str">
        <f t="shared" si="2"/>
        <v/>
      </c>
      <c r="M83" s="10"/>
      <c r="N83" s="10"/>
    </row>
    <row r="84" spans="1:14">
      <c r="A84" s="10"/>
      <c r="B84" s="36"/>
      <c r="C84" s="10"/>
      <c r="D84" s="10"/>
      <c r="E84" s="10"/>
      <c r="F84" s="10"/>
      <c r="G84" s="10"/>
      <c r="H84" s="11"/>
      <c r="I84" s="11"/>
      <c r="J84" s="11"/>
      <c r="K84" s="11"/>
      <c r="L84" s="16" t="str">
        <f t="shared" si="2"/>
        <v/>
      </c>
      <c r="M84" s="10"/>
      <c r="N84" s="10"/>
    </row>
    <row r="85" spans="1:14">
      <c r="A85" s="10"/>
      <c r="B85" s="36"/>
      <c r="C85" s="10"/>
      <c r="D85" s="10"/>
      <c r="E85" s="10"/>
      <c r="F85" s="10"/>
      <c r="G85" s="10"/>
      <c r="H85" s="11"/>
      <c r="I85" s="11"/>
      <c r="J85" s="11"/>
      <c r="K85" s="11"/>
      <c r="L85" s="16" t="str">
        <f t="shared" si="2"/>
        <v/>
      </c>
      <c r="M85" s="10"/>
      <c r="N85" s="10"/>
    </row>
    <row r="86" spans="1:14">
      <c r="A86" s="10"/>
      <c r="B86" s="36"/>
      <c r="C86" s="10"/>
      <c r="D86" s="10"/>
      <c r="E86" s="10"/>
      <c r="F86" s="10"/>
      <c r="G86" s="10"/>
      <c r="H86" s="11"/>
      <c r="I86" s="11"/>
      <c r="J86" s="11"/>
      <c r="K86" s="11"/>
      <c r="L86" s="16" t="str">
        <f t="shared" si="2"/>
        <v/>
      </c>
      <c r="M86" s="10"/>
      <c r="N86" s="10"/>
    </row>
    <row r="87" spans="1:14">
      <c r="A87" s="10"/>
      <c r="B87" s="36"/>
      <c r="C87" s="10"/>
      <c r="D87" s="10"/>
      <c r="E87" s="10"/>
      <c r="F87" s="10"/>
      <c r="G87" s="10"/>
      <c r="H87" s="11"/>
      <c r="I87" s="11"/>
      <c r="J87" s="11"/>
      <c r="K87" s="11"/>
      <c r="L87" s="16" t="str">
        <f t="shared" si="2"/>
        <v/>
      </c>
      <c r="M87" s="10"/>
      <c r="N87" s="10"/>
    </row>
    <row r="88" spans="1:14">
      <c r="A88" s="10"/>
      <c r="B88" s="36"/>
      <c r="C88" s="10"/>
      <c r="D88" s="10"/>
      <c r="E88" s="10"/>
      <c r="F88" s="10"/>
      <c r="G88" s="10"/>
      <c r="H88" s="11"/>
      <c r="I88" s="11"/>
      <c r="J88" s="11"/>
      <c r="K88" s="11"/>
      <c r="L88" s="16" t="str">
        <f t="shared" si="2"/>
        <v/>
      </c>
      <c r="M88" s="10"/>
      <c r="N88" s="10"/>
    </row>
    <row r="89" spans="1:14">
      <c r="A89" s="10"/>
      <c r="B89" s="36"/>
      <c r="C89" s="10"/>
      <c r="D89" s="10"/>
      <c r="E89" s="10"/>
      <c r="F89" s="10"/>
      <c r="G89" s="10"/>
      <c r="H89" s="11"/>
      <c r="I89" s="11"/>
      <c r="J89" s="11"/>
      <c r="K89" s="11"/>
      <c r="L89" s="16" t="str">
        <f t="shared" si="2"/>
        <v/>
      </c>
      <c r="M89" s="10"/>
      <c r="N89" s="10"/>
    </row>
    <row r="90" spans="1:14">
      <c r="A90" s="10"/>
      <c r="B90" s="36"/>
      <c r="C90" s="10"/>
      <c r="D90" s="10"/>
      <c r="E90" s="10"/>
      <c r="F90" s="10"/>
      <c r="G90" s="10"/>
      <c r="H90" s="11"/>
      <c r="I90" s="11"/>
      <c r="J90" s="11"/>
      <c r="K90" s="11"/>
      <c r="L90" s="16" t="str">
        <f t="shared" si="2"/>
        <v/>
      </c>
      <c r="M90" s="10"/>
      <c r="N90" s="10"/>
    </row>
    <row r="91" spans="1:14">
      <c r="A91" s="10"/>
      <c r="B91" s="36"/>
      <c r="C91" s="10"/>
      <c r="D91" s="10"/>
      <c r="E91" s="10"/>
      <c r="F91" s="10"/>
      <c r="G91" s="10"/>
      <c r="H91" s="11"/>
      <c r="I91" s="11"/>
      <c r="J91" s="11"/>
      <c r="K91" s="11"/>
      <c r="L91" s="16" t="str">
        <f t="shared" si="2"/>
        <v/>
      </c>
      <c r="M91" s="10"/>
      <c r="N91" s="10"/>
    </row>
    <row r="92" spans="1:14">
      <c r="A92" s="10"/>
      <c r="B92" s="36"/>
      <c r="C92" s="10"/>
      <c r="D92" s="10"/>
      <c r="E92" s="10"/>
      <c r="F92" s="10"/>
      <c r="G92" s="10"/>
      <c r="H92" s="11"/>
      <c r="I92" s="11"/>
      <c r="J92" s="11"/>
      <c r="K92" s="11"/>
      <c r="L92" s="16" t="str">
        <f t="shared" si="2"/>
        <v/>
      </c>
      <c r="M92" s="10"/>
      <c r="N92" s="10"/>
    </row>
    <row r="93" spans="1:14">
      <c r="A93" s="10"/>
      <c r="B93" s="36"/>
      <c r="C93" s="10"/>
      <c r="D93" s="10"/>
      <c r="E93" s="10"/>
      <c r="F93" s="10"/>
      <c r="G93" s="10"/>
      <c r="H93" s="11"/>
      <c r="I93" s="11"/>
      <c r="J93" s="11"/>
      <c r="K93" s="11"/>
      <c r="L93" s="16" t="str">
        <f t="shared" si="2"/>
        <v/>
      </c>
      <c r="M93" s="10"/>
      <c r="N93" s="10"/>
    </row>
    <row r="94" spans="1:14">
      <c r="A94" s="10"/>
      <c r="B94" s="36"/>
      <c r="C94" s="10"/>
      <c r="D94" s="10"/>
      <c r="E94" s="10"/>
      <c r="F94" s="10"/>
      <c r="G94" s="10"/>
      <c r="H94" s="11"/>
      <c r="I94" s="11"/>
      <c r="J94" s="11"/>
      <c r="K94" s="11"/>
      <c r="L94" s="16" t="str">
        <f t="shared" si="2"/>
        <v/>
      </c>
      <c r="M94" s="10"/>
      <c r="N94" s="10"/>
    </row>
    <row r="95" spans="1:14">
      <c r="A95" s="10"/>
      <c r="B95" s="36"/>
      <c r="C95" s="10"/>
      <c r="D95" s="10"/>
      <c r="E95" s="10"/>
      <c r="F95" s="10"/>
      <c r="G95" s="10"/>
      <c r="H95" s="11"/>
      <c r="I95" s="11"/>
      <c r="J95" s="11"/>
      <c r="K95" s="11"/>
      <c r="L95" s="16" t="str">
        <f t="shared" si="2"/>
        <v/>
      </c>
      <c r="M95" s="10"/>
      <c r="N95" s="10"/>
    </row>
    <row r="96" spans="1:14">
      <c r="A96" s="10"/>
      <c r="B96" s="36"/>
      <c r="C96" s="10"/>
      <c r="D96" s="10"/>
      <c r="E96" s="10"/>
      <c r="F96" s="10"/>
      <c r="G96" s="10"/>
      <c r="H96" s="11"/>
      <c r="I96" s="11"/>
      <c r="J96" s="11"/>
      <c r="K96" s="11"/>
      <c r="L96" s="16" t="str">
        <f t="shared" si="2"/>
        <v/>
      </c>
      <c r="M96" s="10"/>
      <c r="N96" s="10"/>
    </row>
    <row r="97" spans="1:14">
      <c r="A97" s="10"/>
      <c r="B97" s="36"/>
      <c r="C97" s="10"/>
      <c r="D97" s="10"/>
      <c r="E97" s="10"/>
      <c r="F97" s="10"/>
      <c r="G97" s="10"/>
      <c r="H97" s="11"/>
      <c r="I97" s="11"/>
      <c r="J97" s="11"/>
      <c r="K97" s="11"/>
      <c r="L97" s="16" t="str">
        <f t="shared" si="2"/>
        <v/>
      </c>
      <c r="M97" s="10"/>
      <c r="N97" s="10"/>
    </row>
    <row r="98" spans="1:14">
      <c r="A98" s="10"/>
      <c r="B98" s="36"/>
      <c r="C98" s="10"/>
      <c r="D98" s="10"/>
      <c r="E98" s="10"/>
      <c r="F98" s="10"/>
      <c r="G98" s="10"/>
      <c r="H98" s="11"/>
      <c r="I98" s="11"/>
      <c r="J98" s="11"/>
      <c r="K98" s="11"/>
      <c r="L98" s="16" t="str">
        <f t="shared" si="2"/>
        <v/>
      </c>
      <c r="M98" s="10"/>
      <c r="N98" s="10"/>
    </row>
    <row r="99" spans="1:14">
      <c r="A99" s="10"/>
      <c r="B99" s="36"/>
      <c r="C99" s="10"/>
      <c r="D99" s="10"/>
      <c r="E99" s="10"/>
      <c r="F99" s="10"/>
      <c r="G99" s="10"/>
      <c r="H99" s="11"/>
      <c r="I99" s="11"/>
      <c r="J99" s="11"/>
      <c r="K99" s="11"/>
      <c r="L99" s="16" t="str">
        <f t="shared" si="2"/>
        <v/>
      </c>
      <c r="M99" s="10"/>
      <c r="N99" s="10"/>
    </row>
    <row r="100" spans="1:14">
      <c r="A100" s="10"/>
      <c r="B100" s="36"/>
      <c r="C100" s="10"/>
      <c r="D100" s="10"/>
      <c r="E100" s="10"/>
      <c r="F100" s="10"/>
      <c r="G100" s="10"/>
      <c r="H100" s="11"/>
      <c r="I100" s="11"/>
      <c r="J100" s="11"/>
      <c r="K100" s="11"/>
      <c r="L100" s="16" t="str">
        <f t="shared" si="2"/>
        <v/>
      </c>
      <c r="M100" s="10"/>
      <c r="N100" s="10"/>
    </row>
    <row r="101" spans="1:14">
      <c r="A101" s="10"/>
      <c r="B101" s="36"/>
      <c r="C101" s="10"/>
      <c r="D101" s="10"/>
      <c r="E101" s="10"/>
      <c r="F101" s="10"/>
      <c r="G101" s="10"/>
      <c r="H101" s="11"/>
      <c r="I101" s="11"/>
      <c r="J101" s="11"/>
      <c r="K101" s="11"/>
      <c r="L101" s="16" t="str">
        <f t="shared" si="2"/>
        <v/>
      </c>
      <c r="M101" s="10"/>
      <c r="N101" s="10"/>
    </row>
    <row r="102" spans="1:14">
      <c r="A102" s="10"/>
      <c r="B102" s="36"/>
      <c r="C102" s="10"/>
      <c r="D102" s="10"/>
      <c r="E102" s="10"/>
      <c r="F102" s="10"/>
      <c r="G102" s="10"/>
      <c r="H102" s="11"/>
      <c r="I102" s="11"/>
      <c r="J102" s="11"/>
      <c r="K102" s="11"/>
      <c r="L102" s="16" t="str">
        <f t="shared" si="2"/>
        <v/>
      </c>
      <c r="M102" s="10"/>
      <c r="N102" s="10"/>
    </row>
    <row r="103" spans="1:14">
      <c r="A103" s="10"/>
      <c r="B103" s="36"/>
      <c r="C103" s="10"/>
      <c r="D103" s="10"/>
      <c r="E103" s="10"/>
      <c r="F103" s="10"/>
      <c r="G103" s="10"/>
      <c r="H103" s="11"/>
      <c r="I103" s="11"/>
      <c r="J103" s="11"/>
      <c r="K103" s="11"/>
      <c r="L103" s="16" t="str">
        <f t="shared" ref="L103:L134" si="3">IF(I103="","",I103-K103)</f>
        <v/>
      </c>
      <c r="M103" s="10"/>
      <c r="N103" s="10"/>
    </row>
    <row r="104" spans="1:14">
      <c r="A104" s="10"/>
      <c r="B104" s="36"/>
      <c r="C104" s="10"/>
      <c r="D104" s="10"/>
      <c r="E104" s="10"/>
      <c r="F104" s="10"/>
      <c r="G104" s="10"/>
      <c r="H104" s="11"/>
      <c r="I104" s="11"/>
      <c r="J104" s="11"/>
      <c r="K104" s="11"/>
      <c r="L104" s="16" t="str">
        <f t="shared" si="3"/>
        <v/>
      </c>
      <c r="M104" s="10"/>
      <c r="N104" s="10"/>
    </row>
    <row r="105" spans="1:14">
      <c r="A105" s="10"/>
      <c r="B105" s="36"/>
      <c r="C105" s="10"/>
      <c r="D105" s="10"/>
      <c r="E105" s="10"/>
      <c r="F105" s="10"/>
      <c r="G105" s="10"/>
      <c r="H105" s="11"/>
      <c r="I105" s="11"/>
      <c r="J105" s="11"/>
      <c r="K105" s="11"/>
      <c r="L105" s="16" t="str">
        <f t="shared" si="3"/>
        <v/>
      </c>
      <c r="M105" s="10"/>
      <c r="N105" s="10"/>
    </row>
    <row r="106" spans="1:14">
      <c r="A106" s="10"/>
      <c r="B106" s="36"/>
      <c r="C106" s="10"/>
      <c r="D106" s="10"/>
      <c r="E106" s="10"/>
      <c r="F106" s="10"/>
      <c r="G106" s="10"/>
      <c r="H106" s="11"/>
      <c r="I106" s="11"/>
      <c r="J106" s="11"/>
      <c r="K106" s="11"/>
      <c r="L106" s="16" t="str">
        <f t="shared" si="3"/>
        <v/>
      </c>
      <c r="M106" s="10"/>
      <c r="N106" s="10"/>
    </row>
    <row r="107" spans="1:14">
      <c r="A107" s="10"/>
      <c r="B107" s="36"/>
      <c r="C107" s="10"/>
      <c r="D107" s="10"/>
      <c r="E107" s="10"/>
      <c r="F107" s="10"/>
      <c r="G107" s="10"/>
      <c r="H107" s="11"/>
      <c r="I107" s="11"/>
      <c r="J107" s="11"/>
      <c r="K107" s="11"/>
      <c r="L107" s="16" t="str">
        <f t="shared" si="3"/>
        <v/>
      </c>
      <c r="M107" s="10"/>
      <c r="N107" s="10"/>
    </row>
    <row r="108" spans="1:14">
      <c r="A108" s="10"/>
      <c r="B108" s="36"/>
      <c r="C108" s="10"/>
      <c r="D108" s="10"/>
      <c r="E108" s="10"/>
      <c r="F108" s="10"/>
      <c r="G108" s="10"/>
      <c r="H108" s="11"/>
      <c r="I108" s="11"/>
      <c r="J108" s="11"/>
      <c r="K108" s="11"/>
      <c r="L108" s="16" t="str">
        <f t="shared" si="3"/>
        <v/>
      </c>
      <c r="M108" s="10"/>
      <c r="N108" s="10"/>
    </row>
    <row r="109" spans="1:14">
      <c r="A109" s="10"/>
      <c r="B109" s="36"/>
      <c r="C109" s="10"/>
      <c r="D109" s="10"/>
      <c r="E109" s="10"/>
      <c r="F109" s="10"/>
      <c r="G109" s="10"/>
      <c r="H109" s="11"/>
      <c r="I109" s="11"/>
      <c r="J109" s="11"/>
      <c r="K109" s="11"/>
      <c r="L109" s="16" t="str">
        <f t="shared" si="3"/>
        <v/>
      </c>
      <c r="M109" s="10"/>
      <c r="N109" s="10"/>
    </row>
    <row r="110" spans="1:14">
      <c r="A110" s="10"/>
      <c r="B110" s="36"/>
      <c r="C110" s="10"/>
      <c r="D110" s="10"/>
      <c r="E110" s="10"/>
      <c r="F110" s="10"/>
      <c r="G110" s="10"/>
      <c r="H110" s="11"/>
      <c r="I110" s="11"/>
      <c r="J110" s="11"/>
      <c r="K110" s="11"/>
      <c r="L110" s="16" t="str">
        <f t="shared" si="3"/>
        <v/>
      </c>
      <c r="M110" s="10"/>
      <c r="N110" s="10"/>
    </row>
    <row r="111" spans="1:14">
      <c r="A111" s="10"/>
      <c r="B111" s="36"/>
      <c r="C111" s="10"/>
      <c r="D111" s="10"/>
      <c r="E111" s="10"/>
      <c r="F111" s="10"/>
      <c r="G111" s="10"/>
      <c r="H111" s="11"/>
      <c r="I111" s="11"/>
      <c r="J111" s="11"/>
      <c r="K111" s="11"/>
      <c r="L111" s="16" t="str">
        <f t="shared" si="3"/>
        <v/>
      </c>
      <c r="M111" s="10"/>
      <c r="N111" s="10"/>
    </row>
    <row r="112" spans="1:14">
      <c r="A112" s="10"/>
      <c r="B112" s="36"/>
      <c r="C112" s="10"/>
      <c r="D112" s="10"/>
      <c r="E112" s="10"/>
      <c r="F112" s="10"/>
      <c r="G112" s="10"/>
      <c r="H112" s="11"/>
      <c r="I112" s="11"/>
      <c r="J112" s="11"/>
      <c r="K112" s="11"/>
      <c r="L112" s="16" t="str">
        <f t="shared" si="3"/>
        <v/>
      </c>
      <c r="M112" s="10"/>
      <c r="N112" s="10"/>
    </row>
    <row r="113" spans="1:14">
      <c r="A113" s="10"/>
      <c r="B113" s="36"/>
      <c r="C113" s="10"/>
      <c r="D113" s="10"/>
      <c r="E113" s="10"/>
      <c r="F113" s="10"/>
      <c r="G113" s="10"/>
      <c r="H113" s="11"/>
      <c r="I113" s="11"/>
      <c r="J113" s="11"/>
      <c r="K113" s="11"/>
      <c r="L113" s="16" t="str">
        <f t="shared" si="3"/>
        <v/>
      </c>
      <c r="M113" s="10"/>
      <c r="N113" s="10"/>
    </row>
    <row r="114" spans="1:14">
      <c r="A114" s="10"/>
      <c r="B114" s="36"/>
      <c r="C114" s="10"/>
      <c r="D114" s="10"/>
      <c r="E114" s="10"/>
      <c r="F114" s="10"/>
      <c r="G114" s="10"/>
      <c r="H114" s="11"/>
      <c r="I114" s="11"/>
      <c r="J114" s="11"/>
      <c r="K114" s="11"/>
      <c r="L114" s="16" t="str">
        <f t="shared" si="3"/>
        <v/>
      </c>
      <c r="M114" s="10"/>
      <c r="N114" s="10"/>
    </row>
    <row r="115" spans="1:14">
      <c r="A115" s="10"/>
      <c r="B115" s="36"/>
      <c r="C115" s="10"/>
      <c r="D115" s="10"/>
      <c r="E115" s="10"/>
      <c r="F115" s="10"/>
      <c r="G115" s="10"/>
      <c r="H115" s="11"/>
      <c r="I115" s="11"/>
      <c r="J115" s="11"/>
      <c r="K115" s="11"/>
      <c r="L115" s="16" t="str">
        <f t="shared" si="3"/>
        <v/>
      </c>
      <c r="M115" s="10"/>
      <c r="N115" s="10"/>
    </row>
    <row r="116" spans="1:14">
      <c r="A116" s="10"/>
      <c r="B116" s="36"/>
      <c r="C116" s="10"/>
      <c r="D116" s="10"/>
      <c r="E116" s="10"/>
      <c r="F116" s="10"/>
      <c r="G116" s="10"/>
      <c r="H116" s="11"/>
      <c r="I116" s="11"/>
      <c r="J116" s="11"/>
      <c r="K116" s="11"/>
      <c r="L116" s="16" t="str">
        <f t="shared" si="3"/>
        <v/>
      </c>
      <c r="M116" s="10"/>
      <c r="N116" s="10"/>
    </row>
    <row r="117" spans="1:14">
      <c r="A117" s="10"/>
      <c r="B117" s="36"/>
      <c r="C117" s="10"/>
      <c r="D117" s="10"/>
      <c r="E117" s="10"/>
      <c r="F117" s="10"/>
      <c r="G117" s="10"/>
      <c r="H117" s="11"/>
      <c r="I117" s="11"/>
      <c r="J117" s="11"/>
      <c r="K117" s="11"/>
      <c r="L117" s="16" t="str">
        <f t="shared" si="3"/>
        <v/>
      </c>
      <c r="M117" s="10"/>
      <c r="N117" s="10"/>
    </row>
    <row r="118" spans="1:14">
      <c r="A118" s="10"/>
      <c r="B118" s="36"/>
      <c r="C118" s="10"/>
      <c r="D118" s="10"/>
      <c r="E118" s="10"/>
      <c r="F118" s="10"/>
      <c r="G118" s="10"/>
      <c r="H118" s="11"/>
      <c r="I118" s="11"/>
      <c r="J118" s="11"/>
      <c r="K118" s="11"/>
      <c r="L118" s="16" t="str">
        <f t="shared" si="3"/>
        <v/>
      </c>
      <c r="M118" s="10"/>
      <c r="N118" s="10"/>
    </row>
    <row r="119" spans="1:14">
      <c r="A119" s="10"/>
      <c r="B119" s="36"/>
      <c r="C119" s="10"/>
      <c r="D119" s="10"/>
      <c r="E119" s="10"/>
      <c r="F119" s="10"/>
      <c r="G119" s="10"/>
      <c r="H119" s="11"/>
      <c r="I119" s="11"/>
      <c r="J119" s="11"/>
      <c r="K119" s="11"/>
      <c r="L119" s="16" t="str">
        <f t="shared" si="3"/>
        <v/>
      </c>
      <c r="M119" s="10"/>
      <c r="N119" s="10"/>
    </row>
    <row r="120" spans="1:14">
      <c r="A120" s="10"/>
      <c r="B120" s="36"/>
      <c r="C120" s="10"/>
      <c r="D120" s="10"/>
      <c r="E120" s="10"/>
      <c r="F120" s="10"/>
      <c r="G120" s="10"/>
      <c r="H120" s="11"/>
      <c r="I120" s="11"/>
      <c r="J120" s="11"/>
      <c r="K120" s="11"/>
      <c r="L120" s="16" t="str">
        <f t="shared" si="3"/>
        <v/>
      </c>
      <c r="M120" s="10"/>
      <c r="N120" s="10"/>
    </row>
    <row r="121" spans="1:14">
      <c r="A121" s="10"/>
      <c r="B121" s="36"/>
      <c r="C121" s="10"/>
      <c r="D121" s="10"/>
      <c r="E121" s="10"/>
      <c r="F121" s="10"/>
      <c r="G121" s="10"/>
      <c r="H121" s="11"/>
      <c r="I121" s="11"/>
      <c r="J121" s="11"/>
      <c r="K121" s="11"/>
      <c r="L121" s="16" t="str">
        <f t="shared" si="3"/>
        <v/>
      </c>
      <c r="M121" s="10"/>
      <c r="N121" s="10"/>
    </row>
    <row r="122" spans="1:14">
      <c r="A122" s="10"/>
      <c r="B122" s="36"/>
      <c r="C122" s="10"/>
      <c r="D122" s="10"/>
      <c r="E122" s="10"/>
      <c r="F122" s="10"/>
      <c r="G122" s="10"/>
      <c r="H122" s="11"/>
      <c r="I122" s="11"/>
      <c r="J122" s="11"/>
      <c r="K122" s="11"/>
      <c r="L122" s="16" t="str">
        <f t="shared" si="3"/>
        <v/>
      </c>
      <c r="M122" s="10"/>
      <c r="N122" s="10"/>
    </row>
    <row r="123" spans="1:14">
      <c r="A123" s="10"/>
      <c r="B123" s="36"/>
      <c r="C123" s="10"/>
      <c r="D123" s="10"/>
      <c r="E123" s="10"/>
      <c r="F123" s="10"/>
      <c r="G123" s="10"/>
      <c r="H123" s="11"/>
      <c r="I123" s="11"/>
      <c r="J123" s="11"/>
      <c r="K123" s="11"/>
      <c r="L123" s="16" t="str">
        <f t="shared" si="3"/>
        <v/>
      </c>
      <c r="M123" s="10"/>
      <c r="N123" s="10"/>
    </row>
    <row r="124" spans="1:14">
      <c r="A124" s="10"/>
      <c r="B124" s="36"/>
      <c r="C124" s="10"/>
      <c r="D124" s="10"/>
      <c r="E124" s="10"/>
      <c r="F124" s="10"/>
      <c r="G124" s="10"/>
      <c r="H124" s="11"/>
      <c r="I124" s="11"/>
      <c r="J124" s="11"/>
      <c r="K124" s="11"/>
      <c r="L124" s="16" t="str">
        <f t="shared" si="3"/>
        <v/>
      </c>
      <c r="M124" s="10"/>
      <c r="N124" s="10"/>
    </row>
    <row r="125" spans="1:14">
      <c r="A125" s="10"/>
      <c r="B125" s="36"/>
      <c r="C125" s="10"/>
      <c r="D125" s="10"/>
      <c r="E125" s="10"/>
      <c r="F125" s="10"/>
      <c r="G125" s="10"/>
      <c r="H125" s="11"/>
      <c r="I125" s="11"/>
      <c r="J125" s="11"/>
      <c r="K125" s="11"/>
      <c r="L125" s="16" t="str">
        <f t="shared" si="3"/>
        <v/>
      </c>
      <c r="M125" s="10"/>
      <c r="N125" s="10"/>
    </row>
    <row r="126" spans="1:14">
      <c r="A126" s="10"/>
      <c r="B126" s="36"/>
      <c r="C126" s="10"/>
      <c r="D126" s="10"/>
      <c r="E126" s="10"/>
      <c r="F126" s="10"/>
      <c r="G126" s="10"/>
      <c r="H126" s="11"/>
      <c r="I126" s="11"/>
      <c r="J126" s="11"/>
      <c r="K126" s="11"/>
      <c r="L126" s="16" t="str">
        <f t="shared" si="3"/>
        <v/>
      </c>
      <c r="M126" s="10"/>
      <c r="N126" s="10"/>
    </row>
    <row r="127" spans="1:14">
      <c r="A127" s="10"/>
      <c r="B127" s="36"/>
      <c r="C127" s="10"/>
      <c r="D127" s="10"/>
      <c r="E127" s="10"/>
      <c r="F127" s="10"/>
      <c r="G127" s="10"/>
      <c r="H127" s="11"/>
      <c r="I127" s="11"/>
      <c r="J127" s="11"/>
      <c r="K127" s="11"/>
      <c r="L127" s="16" t="str">
        <f t="shared" si="3"/>
        <v/>
      </c>
      <c r="M127" s="10"/>
      <c r="N127" s="10"/>
    </row>
    <row r="128" spans="1:14">
      <c r="A128" s="10"/>
      <c r="B128" s="36"/>
      <c r="C128" s="10"/>
      <c r="D128" s="10"/>
      <c r="E128" s="10"/>
      <c r="F128" s="10"/>
      <c r="G128" s="10"/>
      <c r="H128" s="11"/>
      <c r="I128" s="11"/>
      <c r="J128" s="11"/>
      <c r="K128" s="11"/>
      <c r="L128" s="16" t="str">
        <f t="shared" si="3"/>
        <v/>
      </c>
      <c r="M128" s="10"/>
      <c r="N128" s="10"/>
    </row>
    <row r="129" spans="1:14">
      <c r="A129" s="10"/>
      <c r="B129" s="36"/>
      <c r="C129" s="10"/>
      <c r="D129" s="10"/>
      <c r="E129" s="10"/>
      <c r="F129" s="10"/>
      <c r="G129" s="10"/>
      <c r="H129" s="11"/>
      <c r="I129" s="11"/>
      <c r="J129" s="11"/>
      <c r="K129" s="11"/>
      <c r="L129" s="16" t="str">
        <f t="shared" si="3"/>
        <v/>
      </c>
      <c r="M129" s="10"/>
      <c r="N129" s="10"/>
    </row>
    <row r="130" spans="1:14">
      <c r="A130" s="10"/>
      <c r="B130" s="36"/>
      <c r="C130" s="10"/>
      <c r="D130" s="10"/>
      <c r="E130" s="10"/>
      <c r="F130" s="10"/>
      <c r="G130" s="10"/>
      <c r="H130" s="11"/>
      <c r="I130" s="11"/>
      <c r="J130" s="11"/>
      <c r="K130" s="11"/>
      <c r="L130" s="16" t="str">
        <f t="shared" si="3"/>
        <v/>
      </c>
      <c r="M130" s="10"/>
      <c r="N130" s="10"/>
    </row>
    <row r="131" spans="1:14">
      <c r="A131" s="10"/>
      <c r="B131" s="36"/>
      <c r="C131" s="10"/>
      <c r="D131" s="10"/>
      <c r="E131" s="10"/>
      <c r="F131" s="10"/>
      <c r="G131" s="10"/>
      <c r="H131" s="11"/>
      <c r="I131" s="11"/>
      <c r="J131" s="11"/>
      <c r="K131" s="11"/>
      <c r="L131" s="16" t="str">
        <f t="shared" si="3"/>
        <v/>
      </c>
      <c r="M131" s="10"/>
      <c r="N131" s="10"/>
    </row>
    <row r="132" spans="1:14">
      <c r="A132" s="10"/>
      <c r="B132" s="36"/>
      <c r="C132" s="10"/>
      <c r="D132" s="10"/>
      <c r="E132" s="10"/>
      <c r="F132" s="10"/>
      <c r="G132" s="10"/>
      <c r="H132" s="11"/>
      <c r="I132" s="11"/>
      <c r="J132" s="11"/>
      <c r="K132" s="11"/>
      <c r="L132" s="16" t="str">
        <f t="shared" si="3"/>
        <v/>
      </c>
      <c r="M132" s="10"/>
      <c r="N132" s="10"/>
    </row>
    <row r="133" spans="1:14">
      <c r="A133" s="10"/>
      <c r="B133" s="36"/>
      <c r="C133" s="10"/>
      <c r="D133" s="10"/>
      <c r="E133" s="10"/>
      <c r="F133" s="10"/>
      <c r="G133" s="10"/>
      <c r="H133" s="11"/>
      <c r="I133" s="11"/>
      <c r="J133" s="11"/>
      <c r="K133" s="11"/>
      <c r="L133" s="16" t="str">
        <f t="shared" si="3"/>
        <v/>
      </c>
      <c r="M133" s="10"/>
      <c r="N133" s="10"/>
    </row>
    <row r="134" spans="1:14">
      <c r="A134" s="10"/>
      <c r="B134" s="36"/>
      <c r="C134" s="10"/>
      <c r="D134" s="10"/>
      <c r="E134" s="10"/>
      <c r="F134" s="10"/>
      <c r="G134" s="10"/>
      <c r="H134" s="11"/>
      <c r="I134" s="11"/>
      <c r="J134" s="11"/>
      <c r="K134" s="11"/>
      <c r="L134" s="16" t="str">
        <f t="shared" si="3"/>
        <v/>
      </c>
      <c r="M134" s="10"/>
      <c r="N134" s="10"/>
    </row>
    <row r="135" spans="1:14">
      <c r="A135" s="10"/>
      <c r="B135" s="36"/>
      <c r="C135" s="10"/>
      <c r="D135" s="10"/>
      <c r="E135" s="10"/>
      <c r="F135" s="10"/>
      <c r="G135" s="10"/>
      <c r="H135" s="11"/>
      <c r="I135" s="11"/>
      <c r="J135" s="11"/>
      <c r="K135" s="11"/>
      <c r="L135" s="16" t="str">
        <f t="shared" ref="L135:L166" si="4">IF(I135="","",I135-K135)</f>
        <v/>
      </c>
      <c r="M135" s="10"/>
      <c r="N135" s="10"/>
    </row>
    <row r="136" spans="1:14">
      <c r="A136" s="10"/>
      <c r="B136" s="36"/>
      <c r="C136" s="10"/>
      <c r="D136" s="10"/>
      <c r="E136" s="10"/>
      <c r="F136" s="10"/>
      <c r="G136" s="10"/>
      <c r="H136" s="11"/>
      <c r="I136" s="11"/>
      <c r="J136" s="11"/>
      <c r="K136" s="11"/>
      <c r="L136" s="16" t="str">
        <f t="shared" si="4"/>
        <v/>
      </c>
      <c r="M136" s="10"/>
      <c r="N136" s="10"/>
    </row>
    <row r="137" spans="1:14">
      <c r="A137" s="10"/>
      <c r="B137" s="36"/>
      <c r="C137" s="10"/>
      <c r="D137" s="10"/>
      <c r="E137" s="10"/>
      <c r="F137" s="10"/>
      <c r="G137" s="10"/>
      <c r="H137" s="11"/>
      <c r="I137" s="11"/>
      <c r="J137" s="11"/>
      <c r="K137" s="11"/>
      <c r="L137" s="16" t="str">
        <f t="shared" si="4"/>
        <v/>
      </c>
      <c r="M137" s="10"/>
      <c r="N137" s="10"/>
    </row>
    <row r="138" spans="1:14">
      <c r="A138" s="10"/>
      <c r="B138" s="36"/>
      <c r="C138" s="10"/>
      <c r="D138" s="10"/>
      <c r="E138" s="10"/>
      <c r="F138" s="10"/>
      <c r="G138" s="10"/>
      <c r="H138" s="11"/>
      <c r="I138" s="11"/>
      <c r="J138" s="11"/>
      <c r="K138" s="11"/>
      <c r="L138" s="16" t="str">
        <f t="shared" si="4"/>
        <v/>
      </c>
      <c r="M138" s="10"/>
      <c r="N138" s="10"/>
    </row>
    <row r="139" spans="1:14">
      <c r="A139" s="10"/>
      <c r="B139" s="36"/>
      <c r="C139" s="10"/>
      <c r="D139" s="10"/>
      <c r="E139" s="10"/>
      <c r="F139" s="10"/>
      <c r="G139" s="10"/>
      <c r="H139" s="11"/>
      <c r="I139" s="11"/>
      <c r="J139" s="11"/>
      <c r="K139" s="11"/>
      <c r="L139" s="16" t="str">
        <f t="shared" si="4"/>
        <v/>
      </c>
      <c r="M139" s="10"/>
      <c r="N139" s="10"/>
    </row>
    <row r="140" spans="1:14">
      <c r="A140" s="10"/>
      <c r="B140" s="36"/>
      <c r="C140" s="10"/>
      <c r="D140" s="10"/>
      <c r="E140" s="10"/>
      <c r="F140" s="10"/>
      <c r="G140" s="10"/>
      <c r="H140" s="11"/>
      <c r="I140" s="11"/>
      <c r="J140" s="11"/>
      <c r="K140" s="11"/>
      <c r="L140" s="16" t="str">
        <f t="shared" si="4"/>
        <v/>
      </c>
      <c r="M140" s="10"/>
      <c r="N140" s="10"/>
    </row>
    <row r="141" spans="1:14">
      <c r="A141" s="10"/>
      <c r="B141" s="36"/>
      <c r="C141" s="10"/>
      <c r="D141" s="10"/>
      <c r="E141" s="10"/>
      <c r="F141" s="10"/>
      <c r="G141" s="10"/>
      <c r="H141" s="11"/>
      <c r="I141" s="11"/>
      <c r="J141" s="11"/>
      <c r="K141" s="11"/>
      <c r="L141" s="16" t="str">
        <f t="shared" si="4"/>
        <v/>
      </c>
      <c r="M141" s="10"/>
      <c r="N141" s="10"/>
    </row>
    <row r="142" spans="1:14">
      <c r="A142" s="10"/>
      <c r="B142" s="36"/>
      <c r="C142" s="10"/>
      <c r="D142" s="10"/>
      <c r="E142" s="10"/>
      <c r="F142" s="10"/>
      <c r="G142" s="10"/>
      <c r="H142" s="11"/>
      <c r="I142" s="11"/>
      <c r="J142" s="11"/>
      <c r="K142" s="11"/>
      <c r="L142" s="16" t="str">
        <f t="shared" si="4"/>
        <v/>
      </c>
      <c r="M142" s="10"/>
      <c r="N142" s="10"/>
    </row>
    <row r="143" spans="1:14">
      <c r="A143" s="10"/>
      <c r="B143" s="36"/>
      <c r="C143" s="10"/>
      <c r="D143" s="10"/>
      <c r="E143" s="10"/>
      <c r="F143" s="10"/>
      <c r="G143" s="10"/>
      <c r="H143" s="11"/>
      <c r="I143" s="11"/>
      <c r="J143" s="11"/>
      <c r="K143" s="11"/>
      <c r="L143" s="16" t="str">
        <f t="shared" si="4"/>
        <v/>
      </c>
      <c r="M143" s="10"/>
      <c r="N143" s="10"/>
    </row>
    <row r="144" spans="1:14">
      <c r="A144" s="10"/>
      <c r="B144" s="36"/>
      <c r="C144" s="10"/>
      <c r="D144" s="10"/>
      <c r="E144" s="10"/>
      <c r="F144" s="10"/>
      <c r="G144" s="10"/>
      <c r="H144" s="11"/>
      <c r="I144" s="11"/>
      <c r="J144" s="11"/>
      <c r="K144" s="11"/>
      <c r="L144" s="16" t="str">
        <f t="shared" si="4"/>
        <v/>
      </c>
      <c r="M144" s="10"/>
      <c r="N144" s="10"/>
    </row>
    <row r="145" spans="1:14">
      <c r="A145" s="10"/>
      <c r="B145" s="36"/>
      <c r="C145" s="10"/>
      <c r="D145" s="10"/>
      <c r="E145" s="10"/>
      <c r="F145" s="10"/>
      <c r="G145" s="10"/>
      <c r="H145" s="11"/>
      <c r="I145" s="11"/>
      <c r="J145" s="11"/>
      <c r="K145" s="11"/>
      <c r="L145" s="16" t="str">
        <f t="shared" si="4"/>
        <v/>
      </c>
      <c r="M145" s="10"/>
      <c r="N145" s="10"/>
    </row>
    <row r="146" spans="1:14">
      <c r="A146" s="10"/>
      <c r="B146" s="36"/>
      <c r="C146" s="10"/>
      <c r="D146" s="10"/>
      <c r="E146" s="10"/>
      <c r="F146" s="10"/>
      <c r="G146" s="10"/>
      <c r="H146" s="11"/>
      <c r="I146" s="11"/>
      <c r="J146" s="11"/>
      <c r="K146" s="11"/>
      <c r="L146" s="16" t="str">
        <f t="shared" si="4"/>
        <v/>
      </c>
      <c r="M146" s="10"/>
      <c r="N146" s="10"/>
    </row>
    <row r="147" spans="1:14">
      <c r="A147" s="10"/>
      <c r="B147" s="36"/>
      <c r="C147" s="10"/>
      <c r="D147" s="10"/>
      <c r="E147" s="10"/>
      <c r="F147" s="10"/>
      <c r="G147" s="10"/>
      <c r="H147" s="11"/>
      <c r="I147" s="11"/>
      <c r="J147" s="11"/>
      <c r="K147" s="11"/>
      <c r="L147" s="16" t="str">
        <f t="shared" si="4"/>
        <v/>
      </c>
      <c r="M147" s="10"/>
      <c r="N147" s="10"/>
    </row>
    <row r="148" spans="1:14">
      <c r="A148" s="10"/>
      <c r="B148" s="36"/>
      <c r="C148" s="10"/>
      <c r="D148" s="10"/>
      <c r="E148" s="10"/>
      <c r="F148" s="10"/>
      <c r="G148" s="10"/>
      <c r="H148" s="11"/>
      <c r="I148" s="11"/>
      <c r="J148" s="11"/>
      <c r="K148" s="11"/>
      <c r="L148" s="16" t="str">
        <f t="shared" si="4"/>
        <v/>
      </c>
      <c r="M148" s="10"/>
      <c r="N148" s="10"/>
    </row>
    <row r="149" spans="1:14">
      <c r="A149" s="10"/>
      <c r="B149" s="36"/>
      <c r="C149" s="10"/>
      <c r="D149" s="10"/>
      <c r="E149" s="10"/>
      <c r="F149" s="10"/>
      <c r="G149" s="10"/>
      <c r="H149" s="11"/>
      <c r="I149" s="11"/>
      <c r="J149" s="11"/>
      <c r="K149" s="11"/>
      <c r="L149" s="16" t="str">
        <f t="shared" si="4"/>
        <v/>
      </c>
      <c r="M149" s="10"/>
      <c r="N149" s="10"/>
    </row>
    <row r="150" spans="1:14">
      <c r="A150" s="10"/>
      <c r="B150" s="36"/>
      <c r="C150" s="10"/>
      <c r="D150" s="10"/>
      <c r="E150" s="10"/>
      <c r="F150" s="10"/>
      <c r="G150" s="10"/>
      <c r="H150" s="11"/>
      <c r="I150" s="11"/>
      <c r="J150" s="11"/>
      <c r="K150" s="11"/>
      <c r="L150" s="16" t="str">
        <f t="shared" si="4"/>
        <v/>
      </c>
      <c r="M150" s="10"/>
      <c r="N150" s="10"/>
    </row>
    <row r="151" spans="1:14">
      <c r="A151" s="10"/>
      <c r="B151" s="36"/>
      <c r="C151" s="10"/>
      <c r="D151" s="10"/>
      <c r="E151" s="10"/>
      <c r="F151" s="10"/>
      <c r="G151" s="10"/>
      <c r="H151" s="11"/>
      <c r="I151" s="11"/>
      <c r="J151" s="11"/>
      <c r="K151" s="11"/>
      <c r="L151" s="16" t="str">
        <f t="shared" si="4"/>
        <v/>
      </c>
      <c r="M151" s="10"/>
      <c r="N151" s="10"/>
    </row>
    <row r="152" spans="1:14">
      <c r="A152" s="10"/>
      <c r="B152" s="36"/>
      <c r="C152" s="10"/>
      <c r="D152" s="10"/>
      <c r="E152" s="10"/>
      <c r="F152" s="10"/>
      <c r="G152" s="10"/>
      <c r="H152" s="11"/>
      <c r="I152" s="11"/>
      <c r="J152" s="11"/>
      <c r="K152" s="11"/>
      <c r="L152" s="16" t="str">
        <f t="shared" si="4"/>
        <v/>
      </c>
      <c r="M152" s="10"/>
      <c r="N152" s="10"/>
    </row>
    <row r="153" spans="1:14">
      <c r="A153" s="10"/>
      <c r="B153" s="36"/>
      <c r="C153" s="10"/>
      <c r="D153" s="10"/>
      <c r="E153" s="10"/>
      <c r="F153" s="10"/>
      <c r="G153" s="10"/>
      <c r="H153" s="11"/>
      <c r="I153" s="11"/>
      <c r="J153" s="11"/>
      <c r="K153" s="11"/>
      <c r="L153" s="16" t="str">
        <f t="shared" si="4"/>
        <v/>
      </c>
      <c r="M153" s="10"/>
      <c r="N153" s="10"/>
    </row>
    <row r="154" spans="1:14">
      <c r="A154" s="10"/>
      <c r="B154" s="36"/>
      <c r="C154" s="10"/>
      <c r="D154" s="10"/>
      <c r="E154" s="10"/>
      <c r="F154" s="10"/>
      <c r="G154" s="10"/>
      <c r="H154" s="11"/>
      <c r="I154" s="11"/>
      <c r="J154" s="11"/>
      <c r="K154" s="11"/>
      <c r="L154" s="16" t="str">
        <f t="shared" si="4"/>
        <v/>
      </c>
      <c r="M154" s="10"/>
      <c r="N154" s="10"/>
    </row>
    <row r="155" spans="1:14">
      <c r="A155" s="10"/>
      <c r="B155" s="36"/>
      <c r="C155" s="10"/>
      <c r="D155" s="10"/>
      <c r="E155" s="10"/>
      <c r="F155" s="10"/>
      <c r="G155" s="10"/>
      <c r="H155" s="11"/>
      <c r="I155" s="11"/>
      <c r="J155" s="11"/>
      <c r="K155" s="11"/>
      <c r="L155" s="16" t="str">
        <f t="shared" si="4"/>
        <v/>
      </c>
      <c r="M155" s="10"/>
      <c r="N155" s="10"/>
    </row>
    <row r="156" spans="1:14">
      <c r="A156" s="10"/>
      <c r="B156" s="36"/>
      <c r="C156" s="10"/>
      <c r="D156" s="10"/>
      <c r="E156" s="10"/>
      <c r="F156" s="10"/>
      <c r="G156" s="10"/>
      <c r="H156" s="11"/>
      <c r="I156" s="11"/>
      <c r="J156" s="11"/>
      <c r="K156" s="11"/>
      <c r="L156" s="16" t="str">
        <f t="shared" si="4"/>
        <v/>
      </c>
      <c r="M156" s="10"/>
      <c r="N156" s="10"/>
    </row>
    <row r="157" spans="1:14">
      <c r="A157" s="10"/>
      <c r="B157" s="36"/>
      <c r="C157" s="10"/>
      <c r="D157" s="10"/>
      <c r="E157" s="10"/>
      <c r="F157" s="10"/>
      <c r="G157" s="10"/>
      <c r="H157" s="11"/>
      <c r="I157" s="11"/>
      <c r="J157" s="11"/>
      <c r="K157" s="11"/>
      <c r="L157" s="16" t="str">
        <f t="shared" si="4"/>
        <v/>
      </c>
      <c r="M157" s="10"/>
      <c r="N157" s="10"/>
    </row>
    <row r="158" spans="1:14">
      <c r="A158" s="10"/>
      <c r="B158" s="36"/>
      <c r="C158" s="10"/>
      <c r="D158" s="10"/>
      <c r="E158" s="10"/>
      <c r="F158" s="10"/>
      <c r="G158" s="10"/>
      <c r="H158" s="11"/>
      <c r="I158" s="11"/>
      <c r="J158" s="11"/>
      <c r="K158" s="11"/>
      <c r="L158" s="16" t="str">
        <f t="shared" si="4"/>
        <v/>
      </c>
      <c r="M158" s="10"/>
      <c r="N158" s="10"/>
    </row>
    <row r="159" spans="1:14">
      <c r="A159" s="10"/>
      <c r="B159" s="36"/>
      <c r="C159" s="10"/>
      <c r="D159" s="10"/>
      <c r="E159" s="10"/>
      <c r="F159" s="10"/>
      <c r="G159" s="10"/>
      <c r="H159" s="11"/>
      <c r="I159" s="11"/>
      <c r="J159" s="11"/>
      <c r="K159" s="11"/>
      <c r="L159" s="16" t="str">
        <f t="shared" si="4"/>
        <v/>
      </c>
      <c r="M159" s="10"/>
      <c r="N159" s="10"/>
    </row>
    <row r="160" spans="1:14">
      <c r="A160" s="10"/>
      <c r="B160" s="36"/>
      <c r="C160" s="10"/>
      <c r="D160" s="10"/>
      <c r="E160" s="10"/>
      <c r="F160" s="10"/>
      <c r="G160" s="10"/>
      <c r="H160" s="11"/>
      <c r="I160" s="11"/>
      <c r="J160" s="11"/>
      <c r="K160" s="11"/>
      <c r="L160" s="16" t="str">
        <f t="shared" si="4"/>
        <v/>
      </c>
      <c r="M160" s="10"/>
      <c r="N160" s="10"/>
    </row>
    <row r="161" spans="1:14">
      <c r="A161" s="10"/>
      <c r="B161" s="36"/>
      <c r="C161" s="10"/>
      <c r="D161" s="10"/>
      <c r="E161" s="10"/>
      <c r="F161" s="10"/>
      <c r="G161" s="10"/>
      <c r="H161" s="11"/>
      <c r="I161" s="11"/>
      <c r="J161" s="11"/>
      <c r="K161" s="11"/>
      <c r="L161" s="16" t="str">
        <f t="shared" si="4"/>
        <v/>
      </c>
      <c r="M161" s="10"/>
      <c r="N161" s="10"/>
    </row>
    <row r="162" spans="1:14">
      <c r="A162" s="10"/>
      <c r="B162" s="36"/>
      <c r="C162" s="10"/>
      <c r="D162" s="10"/>
      <c r="E162" s="10"/>
      <c r="F162" s="10"/>
      <c r="G162" s="10"/>
      <c r="H162" s="11"/>
      <c r="I162" s="11"/>
      <c r="J162" s="11"/>
      <c r="K162" s="11"/>
      <c r="L162" s="16" t="str">
        <f t="shared" si="4"/>
        <v/>
      </c>
      <c r="M162" s="10"/>
      <c r="N162" s="10"/>
    </row>
    <row r="163" spans="1:14">
      <c r="A163" s="10"/>
      <c r="B163" s="36"/>
      <c r="C163" s="10"/>
      <c r="D163" s="10"/>
      <c r="E163" s="10"/>
      <c r="F163" s="10"/>
      <c r="G163" s="10"/>
      <c r="H163" s="11"/>
      <c r="I163" s="11"/>
      <c r="J163" s="11"/>
      <c r="K163" s="11"/>
      <c r="L163" s="16" t="str">
        <f t="shared" si="4"/>
        <v/>
      </c>
      <c r="M163" s="10"/>
      <c r="N163" s="10"/>
    </row>
    <row r="164" spans="1:14">
      <c r="A164" s="10"/>
      <c r="B164" s="36"/>
      <c r="C164" s="10"/>
      <c r="D164" s="10"/>
      <c r="E164" s="10"/>
      <c r="F164" s="10"/>
      <c r="G164" s="10"/>
      <c r="H164" s="11"/>
      <c r="I164" s="11"/>
      <c r="J164" s="11"/>
      <c r="K164" s="11"/>
      <c r="L164" s="16" t="str">
        <f t="shared" si="4"/>
        <v/>
      </c>
      <c r="M164" s="10"/>
      <c r="N164" s="10"/>
    </row>
    <row r="165" spans="1:14">
      <c r="A165" s="10"/>
      <c r="B165" s="36"/>
      <c r="C165" s="10"/>
      <c r="D165" s="10"/>
      <c r="E165" s="10"/>
      <c r="F165" s="10"/>
      <c r="G165" s="10"/>
      <c r="H165" s="11"/>
      <c r="I165" s="11"/>
      <c r="J165" s="11"/>
      <c r="K165" s="11"/>
      <c r="L165" s="16" t="str">
        <f t="shared" si="4"/>
        <v/>
      </c>
      <c r="M165" s="10"/>
      <c r="N165" s="10"/>
    </row>
    <row r="166" spans="1:14">
      <c r="A166" s="10"/>
      <c r="B166" s="36"/>
      <c r="C166" s="10"/>
      <c r="D166" s="10"/>
      <c r="E166" s="10"/>
      <c r="F166" s="10"/>
      <c r="G166" s="10"/>
      <c r="H166" s="11"/>
      <c r="I166" s="11"/>
      <c r="J166" s="11"/>
      <c r="K166" s="11"/>
      <c r="L166" s="16" t="str">
        <f t="shared" si="4"/>
        <v/>
      </c>
      <c r="M166" s="10"/>
      <c r="N166" s="10"/>
    </row>
    <row r="167" spans="1:14">
      <c r="A167" s="10"/>
      <c r="B167" s="36"/>
      <c r="C167" s="10"/>
      <c r="D167" s="10"/>
      <c r="E167" s="10"/>
      <c r="F167" s="10"/>
      <c r="G167" s="10"/>
      <c r="H167" s="11"/>
      <c r="I167" s="11"/>
      <c r="J167" s="11"/>
      <c r="K167" s="11"/>
      <c r="L167" s="16" t="str">
        <f t="shared" ref="L167:L198" si="5">IF(I167="","",I167-K167)</f>
        <v/>
      </c>
      <c r="M167" s="10"/>
      <c r="N167" s="10"/>
    </row>
    <row r="168" spans="1:14">
      <c r="A168" s="10"/>
      <c r="B168" s="36"/>
      <c r="C168" s="10"/>
      <c r="D168" s="10"/>
      <c r="E168" s="10"/>
      <c r="F168" s="10"/>
      <c r="G168" s="10"/>
      <c r="H168" s="11"/>
      <c r="I168" s="11"/>
      <c r="J168" s="11"/>
      <c r="K168" s="11"/>
      <c r="L168" s="16" t="str">
        <f t="shared" si="5"/>
        <v/>
      </c>
      <c r="M168" s="10"/>
      <c r="N168" s="10"/>
    </row>
    <row r="169" spans="1:14">
      <c r="A169" s="10"/>
      <c r="B169" s="36"/>
      <c r="C169" s="10"/>
      <c r="D169" s="10"/>
      <c r="E169" s="10"/>
      <c r="F169" s="10"/>
      <c r="G169" s="10"/>
      <c r="H169" s="11"/>
      <c r="I169" s="11"/>
      <c r="J169" s="11"/>
      <c r="K169" s="11"/>
      <c r="L169" s="16" t="str">
        <f t="shared" si="5"/>
        <v/>
      </c>
      <c r="M169" s="10"/>
      <c r="N169" s="10"/>
    </row>
    <row r="170" spans="1:14">
      <c r="A170" s="10"/>
      <c r="B170" s="36"/>
      <c r="C170" s="10"/>
      <c r="D170" s="10"/>
      <c r="E170" s="10"/>
      <c r="F170" s="10"/>
      <c r="G170" s="10"/>
      <c r="H170" s="11"/>
      <c r="I170" s="11"/>
      <c r="J170" s="11"/>
      <c r="K170" s="11"/>
      <c r="L170" s="16" t="str">
        <f t="shared" si="5"/>
        <v/>
      </c>
      <c r="M170" s="10"/>
      <c r="N170" s="10"/>
    </row>
    <row r="171" spans="1:14">
      <c r="A171" s="10"/>
      <c r="B171" s="36"/>
      <c r="C171" s="10"/>
      <c r="D171" s="10"/>
      <c r="E171" s="10"/>
      <c r="F171" s="10"/>
      <c r="G171" s="10"/>
      <c r="H171" s="11"/>
      <c r="I171" s="11"/>
      <c r="J171" s="11"/>
      <c r="K171" s="11"/>
      <c r="L171" s="16" t="str">
        <f t="shared" si="5"/>
        <v/>
      </c>
      <c r="M171" s="10"/>
      <c r="N171" s="10"/>
    </row>
    <row r="172" spans="1:14">
      <c r="A172" s="10"/>
      <c r="B172" s="36"/>
      <c r="C172" s="10"/>
      <c r="D172" s="10"/>
      <c r="E172" s="10"/>
      <c r="F172" s="10"/>
      <c r="G172" s="10"/>
      <c r="H172" s="11"/>
      <c r="I172" s="11"/>
      <c r="J172" s="11"/>
      <c r="K172" s="11"/>
      <c r="L172" s="16" t="str">
        <f t="shared" si="5"/>
        <v/>
      </c>
      <c r="M172" s="10"/>
      <c r="N172" s="10"/>
    </row>
    <row r="173" spans="1:14">
      <c r="A173" s="10"/>
      <c r="B173" s="36"/>
      <c r="C173" s="10"/>
      <c r="D173" s="10"/>
      <c r="E173" s="10"/>
      <c r="F173" s="10"/>
      <c r="G173" s="10"/>
      <c r="H173" s="11"/>
      <c r="I173" s="11"/>
      <c r="J173" s="11"/>
      <c r="K173" s="11"/>
      <c r="L173" s="16" t="str">
        <f t="shared" si="5"/>
        <v/>
      </c>
      <c r="M173" s="10"/>
      <c r="N173" s="10"/>
    </row>
    <row r="174" spans="1:14">
      <c r="A174" s="10"/>
      <c r="B174" s="36"/>
      <c r="C174" s="10"/>
      <c r="D174" s="10"/>
      <c r="E174" s="10"/>
      <c r="F174" s="10"/>
      <c r="G174" s="10"/>
      <c r="H174" s="11"/>
      <c r="I174" s="11"/>
      <c r="J174" s="11"/>
      <c r="K174" s="11"/>
      <c r="L174" s="16" t="str">
        <f t="shared" si="5"/>
        <v/>
      </c>
      <c r="M174" s="10"/>
      <c r="N174" s="10"/>
    </row>
    <row r="175" spans="1:14">
      <c r="A175" s="10"/>
      <c r="B175" s="36"/>
      <c r="C175" s="10"/>
      <c r="D175" s="10"/>
      <c r="E175" s="10"/>
      <c r="F175" s="10"/>
      <c r="G175" s="10"/>
      <c r="H175" s="11"/>
      <c r="I175" s="11"/>
      <c r="J175" s="11"/>
      <c r="K175" s="11"/>
      <c r="L175" s="16" t="str">
        <f t="shared" si="5"/>
        <v/>
      </c>
      <c r="M175" s="10"/>
      <c r="N175" s="10"/>
    </row>
    <row r="176" spans="1:14">
      <c r="A176" s="10"/>
      <c r="B176" s="36"/>
      <c r="C176" s="10"/>
      <c r="D176" s="10"/>
      <c r="E176" s="10"/>
      <c r="F176" s="10"/>
      <c r="G176" s="10"/>
      <c r="H176" s="11"/>
      <c r="I176" s="11"/>
      <c r="J176" s="11"/>
      <c r="K176" s="11"/>
      <c r="L176" s="16" t="str">
        <f t="shared" si="5"/>
        <v/>
      </c>
      <c r="M176" s="10"/>
      <c r="N176" s="10"/>
    </row>
    <row r="177" spans="1:14">
      <c r="A177" s="10"/>
      <c r="B177" s="36"/>
      <c r="C177" s="10"/>
      <c r="D177" s="10"/>
      <c r="E177" s="10"/>
      <c r="F177" s="10"/>
      <c r="G177" s="10"/>
      <c r="H177" s="11"/>
      <c r="I177" s="11"/>
      <c r="J177" s="11"/>
      <c r="K177" s="11"/>
      <c r="L177" s="16" t="str">
        <f t="shared" si="5"/>
        <v/>
      </c>
      <c r="M177" s="10"/>
      <c r="N177" s="10"/>
    </row>
    <row r="178" spans="1:14">
      <c r="A178" s="10"/>
      <c r="B178" s="36"/>
      <c r="C178" s="10"/>
      <c r="D178" s="10"/>
      <c r="E178" s="10"/>
      <c r="F178" s="10"/>
      <c r="G178" s="10"/>
      <c r="H178" s="11"/>
      <c r="I178" s="11"/>
      <c r="J178" s="11"/>
      <c r="K178" s="11"/>
      <c r="L178" s="16" t="str">
        <f t="shared" si="5"/>
        <v/>
      </c>
      <c r="M178" s="10"/>
      <c r="N178" s="10"/>
    </row>
    <row r="179" spans="1:14">
      <c r="A179" s="10"/>
      <c r="B179" s="36"/>
      <c r="C179" s="10"/>
      <c r="D179" s="10"/>
      <c r="E179" s="10"/>
      <c r="F179" s="10"/>
      <c r="G179" s="10"/>
      <c r="H179" s="11"/>
      <c r="I179" s="11"/>
      <c r="J179" s="11"/>
      <c r="K179" s="11"/>
      <c r="L179" s="16" t="str">
        <f t="shared" si="5"/>
        <v/>
      </c>
      <c r="M179" s="10"/>
      <c r="N179" s="10"/>
    </row>
    <row r="180" spans="1:14">
      <c r="A180" s="10"/>
      <c r="B180" s="36"/>
      <c r="C180" s="10"/>
      <c r="D180" s="10"/>
      <c r="E180" s="10"/>
      <c r="F180" s="10"/>
      <c r="G180" s="10"/>
      <c r="H180" s="11"/>
      <c r="I180" s="11"/>
      <c r="J180" s="11"/>
      <c r="K180" s="11"/>
      <c r="L180" s="16" t="str">
        <f t="shared" si="5"/>
        <v/>
      </c>
      <c r="M180" s="10"/>
      <c r="N180" s="10"/>
    </row>
    <row r="181" spans="1:14">
      <c r="A181" s="10"/>
      <c r="B181" s="36"/>
      <c r="C181" s="10"/>
      <c r="D181" s="10"/>
      <c r="E181" s="10"/>
      <c r="F181" s="10"/>
      <c r="G181" s="10"/>
      <c r="H181" s="11"/>
      <c r="I181" s="11"/>
      <c r="J181" s="11"/>
      <c r="K181" s="11"/>
      <c r="L181" s="16" t="str">
        <f t="shared" si="5"/>
        <v/>
      </c>
      <c r="M181" s="10"/>
      <c r="N181" s="10"/>
    </row>
    <row r="182" spans="1:14">
      <c r="A182" s="10"/>
      <c r="B182" s="36"/>
      <c r="C182" s="10"/>
      <c r="D182" s="10"/>
      <c r="E182" s="10"/>
      <c r="F182" s="10"/>
      <c r="G182" s="10"/>
      <c r="H182" s="11"/>
      <c r="I182" s="11"/>
      <c r="J182" s="11"/>
      <c r="K182" s="11"/>
      <c r="L182" s="16" t="str">
        <f t="shared" si="5"/>
        <v/>
      </c>
      <c r="M182" s="10"/>
      <c r="N182" s="10"/>
    </row>
    <row r="183" spans="1:14">
      <c r="A183" s="10"/>
      <c r="B183" s="36"/>
      <c r="C183" s="10"/>
      <c r="D183" s="10"/>
      <c r="E183" s="10"/>
      <c r="F183" s="10"/>
      <c r="G183" s="10"/>
      <c r="H183" s="11"/>
      <c r="I183" s="11"/>
      <c r="J183" s="11"/>
      <c r="K183" s="11"/>
      <c r="L183" s="16" t="str">
        <f t="shared" si="5"/>
        <v/>
      </c>
      <c r="M183" s="10"/>
      <c r="N183" s="10"/>
    </row>
    <row r="184" spans="1:14">
      <c r="A184" s="10"/>
      <c r="B184" s="36"/>
      <c r="C184" s="10"/>
      <c r="D184" s="10"/>
      <c r="E184" s="10"/>
      <c r="F184" s="10"/>
      <c r="G184" s="10"/>
      <c r="H184" s="11"/>
      <c r="I184" s="11"/>
      <c r="J184" s="11"/>
      <c r="K184" s="11"/>
      <c r="L184" s="16" t="str">
        <f t="shared" si="5"/>
        <v/>
      </c>
      <c r="M184" s="10"/>
      <c r="N184" s="10"/>
    </row>
    <row r="185" spans="1:14">
      <c r="A185" s="10"/>
      <c r="B185" s="36"/>
      <c r="C185" s="10"/>
      <c r="D185" s="10"/>
      <c r="E185" s="10"/>
      <c r="F185" s="10"/>
      <c r="G185" s="10"/>
      <c r="H185" s="11"/>
      <c r="I185" s="11"/>
      <c r="J185" s="11"/>
      <c r="K185" s="11"/>
      <c r="L185" s="16" t="str">
        <f t="shared" si="5"/>
        <v/>
      </c>
      <c r="M185" s="10"/>
      <c r="N185" s="10"/>
    </row>
    <row r="186" spans="1:14">
      <c r="A186" s="10"/>
      <c r="B186" s="36"/>
      <c r="C186" s="10"/>
      <c r="D186" s="10"/>
      <c r="E186" s="10"/>
      <c r="F186" s="10"/>
      <c r="G186" s="10"/>
      <c r="H186" s="11"/>
      <c r="I186" s="11"/>
      <c r="J186" s="11"/>
      <c r="K186" s="11"/>
      <c r="L186" s="16" t="str">
        <f t="shared" si="5"/>
        <v/>
      </c>
      <c r="M186" s="10"/>
      <c r="N186" s="10"/>
    </row>
    <row r="187" spans="1:14">
      <c r="A187" s="10"/>
      <c r="B187" s="36"/>
      <c r="C187" s="10"/>
      <c r="D187" s="10"/>
      <c r="E187" s="10"/>
      <c r="F187" s="10"/>
      <c r="G187" s="10"/>
      <c r="H187" s="11"/>
      <c r="I187" s="11"/>
      <c r="J187" s="11"/>
      <c r="K187" s="11"/>
      <c r="L187" s="16" t="str">
        <f t="shared" si="5"/>
        <v/>
      </c>
      <c r="M187" s="10"/>
      <c r="N187" s="10"/>
    </row>
    <row r="188" spans="1:14">
      <c r="A188" s="10"/>
      <c r="B188" s="36"/>
      <c r="C188" s="10"/>
      <c r="D188" s="10"/>
      <c r="E188" s="10"/>
      <c r="F188" s="10"/>
      <c r="G188" s="10"/>
      <c r="H188" s="11"/>
      <c r="I188" s="11"/>
      <c r="J188" s="11"/>
      <c r="K188" s="11"/>
      <c r="L188" s="16" t="str">
        <f t="shared" si="5"/>
        <v/>
      </c>
      <c r="M188" s="10"/>
      <c r="N188" s="10"/>
    </row>
    <row r="189" spans="1:14">
      <c r="A189" s="10"/>
      <c r="B189" s="36"/>
      <c r="C189" s="10"/>
      <c r="D189" s="10"/>
      <c r="E189" s="10"/>
      <c r="F189" s="10"/>
      <c r="G189" s="10"/>
      <c r="H189" s="11"/>
      <c r="I189" s="11"/>
      <c r="J189" s="11"/>
      <c r="K189" s="11"/>
      <c r="L189" s="16" t="str">
        <f t="shared" si="5"/>
        <v/>
      </c>
      <c r="M189" s="10"/>
      <c r="N189" s="10"/>
    </row>
    <row r="190" spans="1:14">
      <c r="A190" s="10"/>
      <c r="B190" s="36"/>
      <c r="C190" s="10"/>
      <c r="D190" s="10"/>
      <c r="E190" s="10"/>
      <c r="F190" s="10"/>
      <c r="G190" s="10"/>
      <c r="H190" s="11"/>
      <c r="I190" s="11"/>
      <c r="J190" s="11"/>
      <c r="K190" s="11"/>
      <c r="L190" s="16" t="str">
        <f t="shared" si="5"/>
        <v/>
      </c>
      <c r="M190" s="10"/>
      <c r="N190" s="10"/>
    </row>
    <row r="191" spans="1:14">
      <c r="A191" s="10"/>
      <c r="B191" s="36"/>
      <c r="C191" s="10"/>
      <c r="D191" s="10"/>
      <c r="E191" s="10"/>
      <c r="F191" s="10"/>
      <c r="G191" s="10"/>
      <c r="H191" s="11"/>
      <c r="I191" s="11"/>
      <c r="J191" s="11"/>
      <c r="K191" s="11"/>
      <c r="L191" s="16" t="str">
        <f t="shared" si="5"/>
        <v/>
      </c>
      <c r="M191" s="10"/>
      <c r="N191" s="10"/>
    </row>
    <row r="192" spans="1:14">
      <c r="A192" s="10"/>
      <c r="B192" s="36"/>
      <c r="C192" s="10"/>
      <c r="D192" s="10"/>
      <c r="E192" s="10"/>
      <c r="F192" s="10"/>
      <c r="G192" s="10"/>
      <c r="H192" s="11"/>
      <c r="I192" s="11"/>
      <c r="J192" s="11"/>
      <c r="K192" s="11"/>
      <c r="L192" s="16" t="str">
        <f t="shared" si="5"/>
        <v/>
      </c>
      <c r="M192" s="10"/>
      <c r="N192" s="10"/>
    </row>
    <row r="193" spans="1:14">
      <c r="A193" s="10"/>
      <c r="B193" s="36"/>
      <c r="C193" s="10"/>
      <c r="D193" s="10"/>
      <c r="E193" s="10"/>
      <c r="F193" s="10"/>
      <c r="G193" s="10"/>
      <c r="H193" s="11"/>
      <c r="I193" s="11"/>
      <c r="J193" s="11"/>
      <c r="K193" s="11"/>
      <c r="L193" s="16" t="str">
        <f t="shared" si="5"/>
        <v/>
      </c>
      <c r="M193" s="10"/>
      <c r="N193" s="10"/>
    </row>
    <row r="194" spans="1:14">
      <c r="A194" s="10"/>
      <c r="B194" s="36"/>
      <c r="C194" s="10"/>
      <c r="D194" s="10"/>
      <c r="E194" s="10"/>
      <c r="F194" s="10"/>
      <c r="G194" s="10"/>
      <c r="H194" s="11"/>
      <c r="I194" s="11"/>
      <c r="J194" s="11"/>
      <c r="K194" s="11"/>
      <c r="L194" s="16" t="str">
        <f t="shared" si="5"/>
        <v/>
      </c>
      <c r="M194" s="10"/>
      <c r="N194" s="10"/>
    </row>
    <row r="195" spans="1:14">
      <c r="A195" s="10"/>
      <c r="B195" s="36"/>
      <c r="C195" s="10"/>
      <c r="D195" s="10"/>
      <c r="E195" s="10"/>
      <c r="F195" s="10"/>
      <c r="G195" s="10"/>
      <c r="H195" s="11"/>
      <c r="I195" s="11"/>
      <c r="J195" s="11"/>
      <c r="K195" s="11"/>
      <c r="L195" s="16" t="str">
        <f t="shared" si="5"/>
        <v/>
      </c>
      <c r="M195" s="10"/>
      <c r="N195" s="10"/>
    </row>
    <row r="196" spans="1:14">
      <c r="A196" s="10"/>
      <c r="B196" s="36"/>
      <c r="C196" s="10"/>
      <c r="D196" s="10"/>
      <c r="E196" s="10"/>
      <c r="F196" s="10"/>
      <c r="G196" s="10"/>
      <c r="H196" s="11"/>
      <c r="I196" s="11"/>
      <c r="J196" s="11"/>
      <c r="K196" s="11"/>
      <c r="L196" s="16" t="str">
        <f t="shared" si="5"/>
        <v/>
      </c>
      <c r="M196" s="10"/>
      <c r="N196" s="10"/>
    </row>
    <row r="197" spans="1:14">
      <c r="A197" s="10"/>
      <c r="B197" s="36"/>
      <c r="C197" s="10"/>
      <c r="D197" s="10"/>
      <c r="E197" s="10"/>
      <c r="F197" s="10"/>
      <c r="G197" s="10"/>
      <c r="H197" s="11"/>
      <c r="I197" s="11"/>
      <c r="J197" s="11"/>
      <c r="K197" s="11"/>
      <c r="L197" s="16" t="str">
        <f t="shared" si="5"/>
        <v/>
      </c>
      <c r="M197" s="10"/>
      <c r="N197" s="10"/>
    </row>
    <row r="198" spans="1:14">
      <c r="A198" s="10"/>
      <c r="B198" s="36"/>
      <c r="C198" s="10"/>
      <c r="D198" s="10"/>
      <c r="E198" s="10"/>
      <c r="F198" s="10"/>
      <c r="G198" s="10"/>
      <c r="H198" s="11"/>
      <c r="I198" s="11"/>
      <c r="J198" s="11"/>
      <c r="K198" s="11"/>
      <c r="L198" s="16" t="str">
        <f t="shared" si="5"/>
        <v/>
      </c>
      <c r="M198" s="10"/>
      <c r="N198" s="10"/>
    </row>
    <row r="199" spans="1:14">
      <c r="A199" s="10"/>
      <c r="B199" s="36"/>
      <c r="C199" s="10"/>
      <c r="D199" s="10"/>
      <c r="E199" s="10"/>
      <c r="F199" s="10"/>
      <c r="G199" s="10"/>
      <c r="H199" s="11"/>
      <c r="I199" s="11"/>
      <c r="J199" s="11"/>
      <c r="K199" s="11"/>
      <c r="L199" s="16" t="str">
        <f t="shared" ref="L199:L230" si="6">IF(I199="","",I199-K199)</f>
        <v/>
      </c>
      <c r="M199" s="10"/>
      <c r="N199" s="10"/>
    </row>
    <row r="200" spans="1:14">
      <c r="A200" s="10"/>
      <c r="B200" s="36"/>
      <c r="C200" s="10"/>
      <c r="D200" s="10"/>
      <c r="E200" s="10"/>
      <c r="F200" s="10"/>
      <c r="G200" s="10"/>
      <c r="H200" s="11"/>
      <c r="I200" s="11"/>
      <c r="J200" s="11"/>
      <c r="K200" s="11"/>
      <c r="L200" s="16" t="str">
        <f t="shared" si="6"/>
        <v/>
      </c>
      <c r="M200" s="10"/>
      <c r="N200" s="10"/>
    </row>
    <row r="201" spans="1:14">
      <c r="A201" s="10"/>
      <c r="B201" s="36"/>
      <c r="C201" s="10"/>
      <c r="D201" s="10"/>
      <c r="E201" s="10"/>
      <c r="F201" s="10"/>
      <c r="G201" s="10"/>
      <c r="H201" s="11"/>
      <c r="I201" s="11"/>
      <c r="J201" s="11"/>
      <c r="K201" s="11"/>
      <c r="L201" s="16" t="str">
        <f t="shared" si="6"/>
        <v/>
      </c>
      <c r="M201" s="10"/>
      <c r="N201" s="10"/>
    </row>
    <row r="202" spans="1:14">
      <c r="A202" s="10"/>
      <c r="B202" s="36"/>
      <c r="C202" s="10"/>
      <c r="D202" s="10"/>
      <c r="E202" s="10"/>
      <c r="F202" s="10"/>
      <c r="G202" s="10"/>
      <c r="H202" s="11"/>
      <c r="I202" s="11"/>
      <c r="J202" s="11"/>
      <c r="K202" s="11"/>
      <c r="L202" s="16" t="str">
        <f t="shared" si="6"/>
        <v/>
      </c>
      <c r="M202" s="10"/>
      <c r="N202" s="10"/>
    </row>
    <row r="203" spans="1:14">
      <c r="A203" s="10"/>
      <c r="B203" s="36"/>
      <c r="C203" s="10"/>
      <c r="D203" s="10"/>
      <c r="E203" s="10"/>
      <c r="F203" s="10"/>
      <c r="G203" s="10"/>
      <c r="H203" s="11"/>
      <c r="I203" s="11"/>
      <c r="J203" s="11"/>
      <c r="K203" s="11"/>
      <c r="L203" s="16" t="str">
        <f t="shared" si="6"/>
        <v/>
      </c>
      <c r="M203" s="10"/>
      <c r="N203" s="10"/>
    </row>
    <row r="204" spans="1:14">
      <c r="A204" s="10"/>
      <c r="B204" s="36"/>
      <c r="C204" s="10"/>
      <c r="D204" s="10"/>
      <c r="E204" s="10"/>
      <c r="F204" s="10"/>
      <c r="G204" s="10"/>
      <c r="H204" s="11"/>
      <c r="I204" s="11"/>
      <c r="J204" s="11"/>
      <c r="K204" s="11"/>
      <c r="L204" s="16" t="str">
        <f t="shared" si="6"/>
        <v/>
      </c>
      <c r="M204" s="10"/>
      <c r="N204" s="10"/>
    </row>
    <row r="205" spans="1:14">
      <c r="A205" s="10"/>
      <c r="B205" s="36"/>
      <c r="C205" s="10"/>
      <c r="D205" s="10"/>
      <c r="E205" s="10"/>
      <c r="F205" s="10"/>
      <c r="G205" s="10"/>
      <c r="H205" s="11"/>
      <c r="I205" s="11"/>
      <c r="J205" s="11"/>
      <c r="K205" s="11"/>
      <c r="L205" s="16" t="str">
        <f t="shared" si="6"/>
        <v/>
      </c>
      <c r="M205" s="10"/>
      <c r="N205" s="10"/>
    </row>
    <row r="206" spans="1:14">
      <c r="A206" s="10"/>
      <c r="B206" s="36"/>
      <c r="C206" s="10"/>
      <c r="D206" s="10"/>
      <c r="E206" s="10"/>
      <c r="F206" s="10"/>
      <c r="G206" s="10"/>
      <c r="H206" s="11"/>
      <c r="I206" s="11"/>
      <c r="J206" s="11"/>
      <c r="K206" s="11"/>
      <c r="L206" s="16" t="str">
        <f t="shared" si="6"/>
        <v/>
      </c>
      <c r="M206" s="10"/>
      <c r="N206" s="10"/>
    </row>
  </sheetData>
  <sheetProtection sheet="1" objects="1" scenarios="1" sort="0" autoFilter="0"/>
  <mergeCells count="2">
    <mergeCell ref="A1:N1"/>
    <mergeCell ref="A3:N4"/>
  </mergeCells>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3">
        <x14:dataValidation type="list" xr:uid="{00000000-0002-0000-0A00-000000000000}">
          <x14:formula1>
            <xm:f>'01_Setup'!$B$14:$B$19</xm:f>
          </x14:formula1>
          <xm:sqref>C7:C206</xm:sqref>
        </x14:dataValidation>
        <x14:dataValidation type="list" xr:uid="{00000000-0002-0000-0A00-000001000000}">
          <x14:formula1>
            <xm:f>'01_Setup'!$B$23:$B$32</xm:f>
          </x14:formula1>
          <xm:sqref>D7:D206</xm:sqref>
        </x14:dataValidation>
        <x14:dataValidation type="list" xr:uid="{00000000-0002-0000-0A00-000002000000}">
          <x14:formula1>
            <xm:f>'99_Lists'!$H$4:$H$6</xm:f>
          </x14:formula1>
          <xm:sqref>M7:M206</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P206"/>
  <sheetViews>
    <sheetView workbookViewId="0">
      <selection sqref="A1:P1"/>
    </sheetView>
  </sheetViews>
  <sheetFormatPr defaultRowHeight="14.25"/>
  <cols>
    <col min="1" max="1" width="16" customWidth="1"/>
    <col min="2" max="2" width="14" customWidth="1"/>
    <col min="3" max="4" width="13" customWidth="1"/>
    <col min="5" max="5" width="20" customWidth="1"/>
    <col min="6" max="6" width="34" customWidth="1"/>
    <col min="7" max="8" width="20" customWidth="1"/>
    <col min="9" max="9" width="15" customWidth="1"/>
    <col min="10" max="10" width="24" customWidth="1"/>
    <col min="11" max="12" width="18" customWidth="1"/>
    <col min="13" max="13" width="32" customWidth="1"/>
    <col min="14" max="14" width="14" customWidth="1"/>
    <col min="15" max="15" width="13" customWidth="1"/>
    <col min="16" max="16" width="30" customWidth="1"/>
  </cols>
  <sheetData>
    <row r="1" spans="1:16" ht="30" customHeight="1">
      <c r="A1" s="2" t="s">
        <v>243</v>
      </c>
      <c r="B1" s="2"/>
      <c r="C1" s="2"/>
      <c r="D1" s="2"/>
      <c r="E1" s="2"/>
      <c r="F1" s="2"/>
      <c r="G1" s="2"/>
      <c r="H1" s="2"/>
      <c r="I1" s="2"/>
      <c r="J1" s="2"/>
      <c r="K1" s="2"/>
      <c r="L1" s="2"/>
      <c r="M1" s="2"/>
      <c r="N1" s="2"/>
      <c r="O1" s="2"/>
      <c r="P1" s="2"/>
    </row>
    <row r="2" spans="1:16">
      <c r="A2" s="3"/>
      <c r="B2" s="3"/>
      <c r="C2" s="3"/>
      <c r="D2" s="3"/>
      <c r="E2" s="3"/>
      <c r="F2" s="3"/>
      <c r="G2" s="3"/>
      <c r="H2" s="3"/>
      <c r="I2" s="3"/>
      <c r="J2" s="3"/>
      <c r="K2" s="3"/>
      <c r="L2" s="3"/>
      <c r="M2" s="3"/>
      <c r="N2" s="3"/>
      <c r="O2" s="3"/>
      <c r="P2" s="3"/>
    </row>
    <row r="3" spans="1:16">
      <c r="A3" s="43" t="s">
        <v>244</v>
      </c>
      <c r="B3" s="43"/>
      <c r="C3" s="43"/>
      <c r="D3" s="43"/>
      <c r="E3" s="43"/>
      <c r="F3" s="43"/>
      <c r="G3" s="43"/>
      <c r="H3" s="43"/>
      <c r="I3" s="43"/>
      <c r="J3" s="43"/>
      <c r="K3" s="43"/>
      <c r="L3" s="43"/>
      <c r="M3" s="43"/>
      <c r="N3" s="43"/>
      <c r="O3" s="43"/>
      <c r="P3" s="43"/>
    </row>
    <row r="4" spans="1:16">
      <c r="A4" s="43"/>
      <c r="B4" s="43"/>
      <c r="C4" s="43"/>
      <c r="D4" s="43"/>
      <c r="E4" s="43"/>
      <c r="F4" s="43"/>
      <c r="G4" s="43"/>
      <c r="H4" s="43"/>
      <c r="I4" s="43"/>
      <c r="J4" s="43"/>
      <c r="K4" s="43"/>
      <c r="L4" s="43"/>
      <c r="M4" s="43"/>
      <c r="N4" s="43"/>
      <c r="O4" s="43"/>
      <c r="P4" s="43"/>
    </row>
    <row r="5" spans="1:16">
      <c r="A5" s="3"/>
      <c r="B5" s="3"/>
      <c r="C5" s="3"/>
      <c r="D5" s="3"/>
      <c r="E5" s="3"/>
      <c r="F5" s="3"/>
      <c r="G5" s="3"/>
      <c r="H5" s="3"/>
      <c r="I5" s="3"/>
      <c r="J5" s="3"/>
      <c r="K5" s="3"/>
      <c r="L5" s="3"/>
      <c r="M5" s="3"/>
      <c r="N5" s="3"/>
      <c r="O5" s="3"/>
      <c r="P5" s="3"/>
    </row>
    <row r="6" spans="1:16" ht="33.950000000000003" customHeight="1">
      <c r="A6" s="52" t="s">
        <v>245</v>
      </c>
      <c r="B6" s="52" t="s">
        <v>66</v>
      </c>
      <c r="C6" s="52" t="s">
        <v>134</v>
      </c>
      <c r="D6" s="52" t="s">
        <v>135</v>
      </c>
      <c r="E6" s="52" t="s">
        <v>246</v>
      </c>
      <c r="F6" s="52" t="s">
        <v>138</v>
      </c>
      <c r="G6" s="52" t="s">
        <v>247</v>
      </c>
      <c r="H6" s="52" t="s">
        <v>139</v>
      </c>
      <c r="I6" s="52" t="s">
        <v>248</v>
      </c>
      <c r="J6" s="52" t="s">
        <v>249</v>
      </c>
      <c r="K6" s="52" t="s">
        <v>250</v>
      </c>
      <c r="L6" s="52" t="s">
        <v>251</v>
      </c>
      <c r="M6" s="52" t="s">
        <v>252</v>
      </c>
      <c r="N6" s="52" t="s">
        <v>157</v>
      </c>
      <c r="O6" s="52" t="s">
        <v>253</v>
      </c>
      <c r="P6" s="52" t="s">
        <v>55</v>
      </c>
    </row>
    <row r="7" spans="1:16">
      <c r="A7" s="10"/>
      <c r="B7" s="10"/>
      <c r="C7" s="36"/>
      <c r="D7" s="15" t="str">
        <f>IF(C7="","",IF(AND(C7&gt;='01_Setup'!$B$7,C7&lt;='01_Setup'!$B$8),'01_Setup'!$B$6,"Other year"))</f>
        <v/>
      </c>
      <c r="E7" s="10"/>
      <c r="F7" s="10"/>
      <c r="G7" s="10"/>
      <c r="H7" s="10"/>
      <c r="I7" s="11"/>
      <c r="J7" s="10"/>
      <c r="K7" s="10"/>
      <c r="L7" s="10"/>
      <c r="M7" s="10"/>
      <c r="N7" s="10"/>
      <c r="O7" s="36"/>
      <c r="P7" s="10"/>
    </row>
    <row r="8" spans="1:16">
      <c r="A8" s="10"/>
      <c r="B8" s="10"/>
      <c r="C8" s="36"/>
      <c r="D8" s="15" t="str">
        <f>IF(C8="","",IF(AND(C8&gt;='01_Setup'!$B$7,C8&lt;='01_Setup'!$B$8),'01_Setup'!$B$6,"Other year"))</f>
        <v/>
      </c>
      <c r="E8" s="10"/>
      <c r="F8" s="10"/>
      <c r="G8" s="10"/>
      <c r="H8" s="10"/>
      <c r="I8" s="11"/>
      <c r="J8" s="10"/>
      <c r="K8" s="10"/>
      <c r="L8" s="10"/>
      <c r="M8" s="10"/>
      <c r="N8" s="10"/>
      <c r="O8" s="36"/>
      <c r="P8" s="10"/>
    </row>
    <row r="9" spans="1:16">
      <c r="A9" s="10"/>
      <c r="B9" s="10"/>
      <c r="C9" s="36"/>
      <c r="D9" s="15" t="str">
        <f>IF(C9="","",IF(AND(C9&gt;='01_Setup'!$B$7,C9&lt;='01_Setup'!$B$8),'01_Setup'!$B$6,"Other year"))</f>
        <v/>
      </c>
      <c r="E9" s="10"/>
      <c r="F9" s="10"/>
      <c r="G9" s="10"/>
      <c r="H9" s="10"/>
      <c r="I9" s="11"/>
      <c r="J9" s="10"/>
      <c r="K9" s="10"/>
      <c r="L9" s="10"/>
      <c r="M9" s="10"/>
      <c r="N9" s="10"/>
      <c r="O9" s="36"/>
      <c r="P9" s="10"/>
    </row>
    <row r="10" spans="1:16">
      <c r="A10" s="10"/>
      <c r="B10" s="10"/>
      <c r="C10" s="36"/>
      <c r="D10" s="15" t="str">
        <f>IF(C10="","",IF(AND(C10&gt;='01_Setup'!$B$7,C10&lt;='01_Setup'!$B$8),'01_Setup'!$B$6,"Other year"))</f>
        <v/>
      </c>
      <c r="E10" s="10"/>
      <c r="F10" s="10"/>
      <c r="G10" s="10"/>
      <c r="H10" s="10"/>
      <c r="I10" s="11"/>
      <c r="J10" s="10"/>
      <c r="K10" s="10"/>
      <c r="L10" s="10"/>
      <c r="M10" s="10"/>
      <c r="N10" s="10"/>
      <c r="O10" s="36"/>
      <c r="P10" s="10"/>
    </row>
    <row r="11" spans="1:16">
      <c r="A11" s="10"/>
      <c r="B11" s="10"/>
      <c r="C11" s="36"/>
      <c r="D11" s="15" t="str">
        <f>IF(C11="","",IF(AND(C11&gt;='01_Setup'!$B$7,C11&lt;='01_Setup'!$B$8),'01_Setup'!$B$6,"Other year"))</f>
        <v/>
      </c>
      <c r="E11" s="10"/>
      <c r="F11" s="10"/>
      <c r="G11" s="10"/>
      <c r="H11" s="10"/>
      <c r="I11" s="11"/>
      <c r="J11" s="10"/>
      <c r="K11" s="10"/>
      <c r="L11" s="10"/>
      <c r="M11" s="10"/>
      <c r="N11" s="10"/>
      <c r="O11" s="36"/>
      <c r="P11" s="10"/>
    </row>
    <row r="12" spans="1:16">
      <c r="A12" s="10"/>
      <c r="B12" s="10"/>
      <c r="C12" s="36"/>
      <c r="D12" s="15" t="str">
        <f>IF(C12="","",IF(AND(C12&gt;='01_Setup'!$B$7,C12&lt;='01_Setup'!$B$8),'01_Setup'!$B$6,"Other year"))</f>
        <v/>
      </c>
      <c r="E12" s="10"/>
      <c r="F12" s="10"/>
      <c r="G12" s="10"/>
      <c r="H12" s="10"/>
      <c r="I12" s="11"/>
      <c r="J12" s="10"/>
      <c r="K12" s="10"/>
      <c r="L12" s="10"/>
      <c r="M12" s="10"/>
      <c r="N12" s="10"/>
      <c r="O12" s="36"/>
      <c r="P12" s="10"/>
    </row>
    <row r="13" spans="1:16">
      <c r="A13" s="10"/>
      <c r="B13" s="10"/>
      <c r="C13" s="36"/>
      <c r="D13" s="15" t="str">
        <f>IF(C13="","",IF(AND(C13&gt;='01_Setup'!$B$7,C13&lt;='01_Setup'!$B$8),'01_Setup'!$B$6,"Other year"))</f>
        <v/>
      </c>
      <c r="E13" s="10"/>
      <c r="F13" s="10"/>
      <c r="G13" s="10"/>
      <c r="H13" s="10"/>
      <c r="I13" s="11"/>
      <c r="J13" s="10"/>
      <c r="K13" s="10"/>
      <c r="L13" s="10"/>
      <c r="M13" s="10"/>
      <c r="N13" s="10"/>
      <c r="O13" s="36"/>
      <c r="P13" s="10"/>
    </row>
    <row r="14" spans="1:16">
      <c r="A14" s="10"/>
      <c r="B14" s="10"/>
      <c r="C14" s="36"/>
      <c r="D14" s="15" t="str">
        <f>IF(C14="","",IF(AND(C14&gt;='01_Setup'!$B$7,C14&lt;='01_Setup'!$B$8),'01_Setup'!$B$6,"Other year"))</f>
        <v/>
      </c>
      <c r="E14" s="10"/>
      <c r="F14" s="10"/>
      <c r="G14" s="10"/>
      <c r="H14" s="10"/>
      <c r="I14" s="11"/>
      <c r="J14" s="10"/>
      <c r="K14" s="10"/>
      <c r="L14" s="10"/>
      <c r="M14" s="10"/>
      <c r="N14" s="10"/>
      <c r="O14" s="36"/>
      <c r="P14" s="10"/>
    </row>
    <row r="15" spans="1:16">
      <c r="A15" s="10"/>
      <c r="B15" s="10"/>
      <c r="C15" s="36"/>
      <c r="D15" s="15" t="str">
        <f>IF(C15="","",IF(AND(C15&gt;='01_Setup'!$B$7,C15&lt;='01_Setup'!$B$8),'01_Setup'!$B$6,"Other year"))</f>
        <v/>
      </c>
      <c r="E15" s="10"/>
      <c r="F15" s="10"/>
      <c r="G15" s="10"/>
      <c r="H15" s="10"/>
      <c r="I15" s="11"/>
      <c r="J15" s="10"/>
      <c r="K15" s="10"/>
      <c r="L15" s="10"/>
      <c r="M15" s="10"/>
      <c r="N15" s="10"/>
      <c r="O15" s="36"/>
      <c r="P15" s="10"/>
    </row>
    <row r="16" spans="1:16">
      <c r="A16" s="10"/>
      <c r="B16" s="10"/>
      <c r="C16" s="36"/>
      <c r="D16" s="15" t="str">
        <f>IF(C16="","",IF(AND(C16&gt;='01_Setup'!$B$7,C16&lt;='01_Setup'!$B$8),'01_Setup'!$B$6,"Other year"))</f>
        <v/>
      </c>
      <c r="E16" s="10"/>
      <c r="F16" s="10"/>
      <c r="G16" s="10"/>
      <c r="H16" s="10"/>
      <c r="I16" s="11"/>
      <c r="J16" s="10"/>
      <c r="K16" s="10"/>
      <c r="L16" s="10"/>
      <c r="M16" s="10"/>
      <c r="N16" s="10"/>
      <c r="O16" s="36"/>
      <c r="P16" s="10"/>
    </row>
    <row r="17" spans="1:16">
      <c r="A17" s="10"/>
      <c r="B17" s="10"/>
      <c r="C17" s="36"/>
      <c r="D17" s="15" t="str">
        <f>IF(C17="","",IF(AND(C17&gt;='01_Setup'!$B$7,C17&lt;='01_Setup'!$B$8),'01_Setup'!$B$6,"Other year"))</f>
        <v/>
      </c>
      <c r="E17" s="10"/>
      <c r="F17" s="10"/>
      <c r="G17" s="10"/>
      <c r="H17" s="10"/>
      <c r="I17" s="11"/>
      <c r="J17" s="10"/>
      <c r="K17" s="10"/>
      <c r="L17" s="10"/>
      <c r="M17" s="10"/>
      <c r="N17" s="10"/>
      <c r="O17" s="36"/>
      <c r="P17" s="10"/>
    </row>
    <row r="18" spans="1:16">
      <c r="A18" s="10"/>
      <c r="B18" s="10"/>
      <c r="C18" s="36"/>
      <c r="D18" s="15" t="str">
        <f>IF(C18="","",IF(AND(C18&gt;='01_Setup'!$B$7,C18&lt;='01_Setup'!$B$8),'01_Setup'!$B$6,"Other year"))</f>
        <v/>
      </c>
      <c r="E18" s="10"/>
      <c r="F18" s="10"/>
      <c r="G18" s="10"/>
      <c r="H18" s="10"/>
      <c r="I18" s="11"/>
      <c r="J18" s="10"/>
      <c r="K18" s="10"/>
      <c r="L18" s="10"/>
      <c r="M18" s="10"/>
      <c r="N18" s="10"/>
      <c r="O18" s="36"/>
      <c r="P18" s="10"/>
    </row>
    <row r="19" spans="1:16">
      <c r="A19" s="10"/>
      <c r="B19" s="10"/>
      <c r="C19" s="36"/>
      <c r="D19" s="15" t="str">
        <f>IF(C19="","",IF(AND(C19&gt;='01_Setup'!$B$7,C19&lt;='01_Setup'!$B$8),'01_Setup'!$B$6,"Other year"))</f>
        <v/>
      </c>
      <c r="E19" s="10"/>
      <c r="F19" s="10"/>
      <c r="G19" s="10"/>
      <c r="H19" s="10"/>
      <c r="I19" s="11"/>
      <c r="J19" s="10"/>
      <c r="K19" s="10"/>
      <c r="L19" s="10"/>
      <c r="M19" s="10"/>
      <c r="N19" s="10"/>
      <c r="O19" s="36"/>
      <c r="P19" s="10"/>
    </row>
    <row r="20" spans="1:16">
      <c r="A20" s="10"/>
      <c r="B20" s="10"/>
      <c r="C20" s="36"/>
      <c r="D20" s="15" t="str">
        <f>IF(C20="","",IF(AND(C20&gt;='01_Setup'!$B$7,C20&lt;='01_Setup'!$B$8),'01_Setup'!$B$6,"Other year"))</f>
        <v/>
      </c>
      <c r="E20" s="10"/>
      <c r="F20" s="10"/>
      <c r="G20" s="10"/>
      <c r="H20" s="10"/>
      <c r="I20" s="11"/>
      <c r="J20" s="10"/>
      <c r="K20" s="10"/>
      <c r="L20" s="10"/>
      <c r="M20" s="10"/>
      <c r="N20" s="10"/>
      <c r="O20" s="36"/>
      <c r="P20" s="10"/>
    </row>
    <row r="21" spans="1:16">
      <c r="A21" s="10"/>
      <c r="B21" s="10"/>
      <c r="C21" s="36"/>
      <c r="D21" s="15" t="str">
        <f>IF(C21="","",IF(AND(C21&gt;='01_Setup'!$B$7,C21&lt;='01_Setup'!$B$8),'01_Setup'!$B$6,"Other year"))</f>
        <v/>
      </c>
      <c r="E21" s="10"/>
      <c r="F21" s="10"/>
      <c r="G21" s="10"/>
      <c r="H21" s="10"/>
      <c r="I21" s="11"/>
      <c r="J21" s="10"/>
      <c r="K21" s="10"/>
      <c r="L21" s="10"/>
      <c r="M21" s="10"/>
      <c r="N21" s="10"/>
      <c r="O21" s="36"/>
      <c r="P21" s="10"/>
    </row>
    <row r="22" spans="1:16">
      <c r="A22" s="10"/>
      <c r="B22" s="10"/>
      <c r="C22" s="36"/>
      <c r="D22" s="15" t="str">
        <f>IF(C22="","",IF(AND(C22&gt;='01_Setup'!$B$7,C22&lt;='01_Setup'!$B$8),'01_Setup'!$B$6,"Other year"))</f>
        <v/>
      </c>
      <c r="E22" s="10"/>
      <c r="F22" s="10"/>
      <c r="G22" s="10"/>
      <c r="H22" s="10"/>
      <c r="I22" s="11"/>
      <c r="J22" s="10"/>
      <c r="K22" s="10"/>
      <c r="L22" s="10"/>
      <c r="M22" s="10"/>
      <c r="N22" s="10"/>
      <c r="O22" s="36"/>
      <c r="P22" s="10"/>
    </row>
    <row r="23" spans="1:16">
      <c r="A23" s="10"/>
      <c r="B23" s="10"/>
      <c r="C23" s="36"/>
      <c r="D23" s="15" t="str">
        <f>IF(C23="","",IF(AND(C23&gt;='01_Setup'!$B$7,C23&lt;='01_Setup'!$B$8),'01_Setup'!$B$6,"Other year"))</f>
        <v/>
      </c>
      <c r="E23" s="10"/>
      <c r="F23" s="10"/>
      <c r="G23" s="10"/>
      <c r="H23" s="10"/>
      <c r="I23" s="11"/>
      <c r="J23" s="10"/>
      <c r="K23" s="10"/>
      <c r="L23" s="10"/>
      <c r="M23" s="10"/>
      <c r="N23" s="10"/>
      <c r="O23" s="36"/>
      <c r="P23" s="10"/>
    </row>
    <row r="24" spans="1:16">
      <c r="A24" s="10"/>
      <c r="B24" s="10"/>
      <c r="C24" s="36"/>
      <c r="D24" s="15" t="str">
        <f>IF(C24="","",IF(AND(C24&gt;='01_Setup'!$B$7,C24&lt;='01_Setup'!$B$8),'01_Setup'!$B$6,"Other year"))</f>
        <v/>
      </c>
      <c r="E24" s="10"/>
      <c r="F24" s="10"/>
      <c r="G24" s="10"/>
      <c r="H24" s="10"/>
      <c r="I24" s="11"/>
      <c r="J24" s="10"/>
      <c r="K24" s="10"/>
      <c r="L24" s="10"/>
      <c r="M24" s="10"/>
      <c r="N24" s="10"/>
      <c r="O24" s="36"/>
      <c r="P24" s="10"/>
    </row>
    <row r="25" spans="1:16">
      <c r="A25" s="10"/>
      <c r="B25" s="10"/>
      <c r="C25" s="36"/>
      <c r="D25" s="15" t="str">
        <f>IF(C25="","",IF(AND(C25&gt;='01_Setup'!$B$7,C25&lt;='01_Setup'!$B$8),'01_Setup'!$B$6,"Other year"))</f>
        <v/>
      </c>
      <c r="E25" s="10"/>
      <c r="F25" s="10"/>
      <c r="G25" s="10"/>
      <c r="H25" s="10"/>
      <c r="I25" s="11"/>
      <c r="J25" s="10"/>
      <c r="K25" s="10"/>
      <c r="L25" s="10"/>
      <c r="M25" s="10"/>
      <c r="N25" s="10"/>
      <c r="O25" s="36"/>
      <c r="P25" s="10"/>
    </row>
    <row r="26" spans="1:16">
      <c r="A26" s="10"/>
      <c r="B26" s="10"/>
      <c r="C26" s="36"/>
      <c r="D26" s="15" t="str">
        <f>IF(C26="","",IF(AND(C26&gt;='01_Setup'!$B$7,C26&lt;='01_Setup'!$B$8),'01_Setup'!$B$6,"Other year"))</f>
        <v/>
      </c>
      <c r="E26" s="10"/>
      <c r="F26" s="10"/>
      <c r="G26" s="10"/>
      <c r="H26" s="10"/>
      <c r="I26" s="11"/>
      <c r="J26" s="10"/>
      <c r="K26" s="10"/>
      <c r="L26" s="10"/>
      <c r="M26" s="10"/>
      <c r="N26" s="10"/>
      <c r="O26" s="36"/>
      <c r="P26" s="10"/>
    </row>
    <row r="27" spans="1:16">
      <c r="A27" s="10"/>
      <c r="B27" s="10"/>
      <c r="C27" s="36"/>
      <c r="D27" s="15" t="str">
        <f>IF(C27="","",IF(AND(C27&gt;='01_Setup'!$B$7,C27&lt;='01_Setup'!$B$8),'01_Setup'!$B$6,"Other year"))</f>
        <v/>
      </c>
      <c r="E27" s="10"/>
      <c r="F27" s="10"/>
      <c r="G27" s="10"/>
      <c r="H27" s="10"/>
      <c r="I27" s="11"/>
      <c r="J27" s="10"/>
      <c r="K27" s="10"/>
      <c r="L27" s="10"/>
      <c r="M27" s="10"/>
      <c r="N27" s="10"/>
      <c r="O27" s="36"/>
      <c r="P27" s="10"/>
    </row>
    <row r="28" spans="1:16">
      <c r="A28" s="10"/>
      <c r="B28" s="10"/>
      <c r="C28" s="36"/>
      <c r="D28" s="15" t="str">
        <f>IF(C28="","",IF(AND(C28&gt;='01_Setup'!$B$7,C28&lt;='01_Setup'!$B$8),'01_Setup'!$B$6,"Other year"))</f>
        <v/>
      </c>
      <c r="E28" s="10"/>
      <c r="F28" s="10"/>
      <c r="G28" s="10"/>
      <c r="H28" s="10"/>
      <c r="I28" s="11"/>
      <c r="J28" s="10"/>
      <c r="K28" s="10"/>
      <c r="L28" s="10"/>
      <c r="M28" s="10"/>
      <c r="N28" s="10"/>
      <c r="O28" s="36"/>
      <c r="P28" s="10"/>
    </row>
    <row r="29" spans="1:16">
      <c r="A29" s="10"/>
      <c r="B29" s="10"/>
      <c r="C29" s="36"/>
      <c r="D29" s="15" t="str">
        <f>IF(C29="","",IF(AND(C29&gt;='01_Setup'!$B$7,C29&lt;='01_Setup'!$B$8),'01_Setup'!$B$6,"Other year"))</f>
        <v/>
      </c>
      <c r="E29" s="10"/>
      <c r="F29" s="10"/>
      <c r="G29" s="10"/>
      <c r="H29" s="10"/>
      <c r="I29" s="11"/>
      <c r="J29" s="10"/>
      <c r="K29" s="10"/>
      <c r="L29" s="10"/>
      <c r="M29" s="10"/>
      <c r="N29" s="10"/>
      <c r="O29" s="36"/>
      <c r="P29" s="10"/>
    </row>
    <row r="30" spans="1:16">
      <c r="A30" s="10"/>
      <c r="B30" s="10"/>
      <c r="C30" s="36"/>
      <c r="D30" s="15" t="str">
        <f>IF(C30="","",IF(AND(C30&gt;='01_Setup'!$B$7,C30&lt;='01_Setup'!$B$8),'01_Setup'!$B$6,"Other year"))</f>
        <v/>
      </c>
      <c r="E30" s="10"/>
      <c r="F30" s="10"/>
      <c r="G30" s="10"/>
      <c r="H30" s="10"/>
      <c r="I30" s="11"/>
      <c r="J30" s="10"/>
      <c r="K30" s="10"/>
      <c r="L30" s="10"/>
      <c r="M30" s="10"/>
      <c r="N30" s="10"/>
      <c r="O30" s="36"/>
      <c r="P30" s="10"/>
    </row>
    <row r="31" spans="1:16">
      <c r="A31" s="10"/>
      <c r="B31" s="10"/>
      <c r="C31" s="36"/>
      <c r="D31" s="15" t="str">
        <f>IF(C31="","",IF(AND(C31&gt;='01_Setup'!$B$7,C31&lt;='01_Setup'!$B$8),'01_Setup'!$B$6,"Other year"))</f>
        <v/>
      </c>
      <c r="E31" s="10"/>
      <c r="F31" s="10"/>
      <c r="G31" s="10"/>
      <c r="H31" s="10"/>
      <c r="I31" s="11"/>
      <c r="J31" s="10"/>
      <c r="K31" s="10"/>
      <c r="L31" s="10"/>
      <c r="M31" s="10"/>
      <c r="N31" s="10"/>
      <c r="O31" s="36"/>
      <c r="P31" s="10"/>
    </row>
    <row r="32" spans="1:16">
      <c r="A32" s="10"/>
      <c r="B32" s="10"/>
      <c r="C32" s="36"/>
      <c r="D32" s="15" t="str">
        <f>IF(C32="","",IF(AND(C32&gt;='01_Setup'!$B$7,C32&lt;='01_Setup'!$B$8),'01_Setup'!$B$6,"Other year"))</f>
        <v/>
      </c>
      <c r="E32" s="10"/>
      <c r="F32" s="10"/>
      <c r="G32" s="10"/>
      <c r="H32" s="10"/>
      <c r="I32" s="11"/>
      <c r="J32" s="10"/>
      <c r="K32" s="10"/>
      <c r="L32" s="10"/>
      <c r="M32" s="10"/>
      <c r="N32" s="10"/>
      <c r="O32" s="36"/>
      <c r="P32" s="10"/>
    </row>
    <row r="33" spans="1:16">
      <c r="A33" s="10"/>
      <c r="B33" s="10"/>
      <c r="C33" s="36"/>
      <c r="D33" s="15" t="str">
        <f>IF(C33="","",IF(AND(C33&gt;='01_Setup'!$B$7,C33&lt;='01_Setup'!$B$8),'01_Setup'!$B$6,"Other year"))</f>
        <v/>
      </c>
      <c r="E33" s="10"/>
      <c r="F33" s="10"/>
      <c r="G33" s="10"/>
      <c r="H33" s="10"/>
      <c r="I33" s="11"/>
      <c r="J33" s="10"/>
      <c r="K33" s="10"/>
      <c r="L33" s="10"/>
      <c r="M33" s="10"/>
      <c r="N33" s="10"/>
      <c r="O33" s="36"/>
      <c r="P33" s="10"/>
    </row>
    <row r="34" spans="1:16">
      <c r="A34" s="10"/>
      <c r="B34" s="10"/>
      <c r="C34" s="36"/>
      <c r="D34" s="15" t="str">
        <f>IF(C34="","",IF(AND(C34&gt;='01_Setup'!$B$7,C34&lt;='01_Setup'!$B$8),'01_Setup'!$B$6,"Other year"))</f>
        <v/>
      </c>
      <c r="E34" s="10"/>
      <c r="F34" s="10"/>
      <c r="G34" s="10"/>
      <c r="H34" s="10"/>
      <c r="I34" s="11"/>
      <c r="J34" s="10"/>
      <c r="K34" s="10"/>
      <c r="L34" s="10"/>
      <c r="M34" s="10"/>
      <c r="N34" s="10"/>
      <c r="O34" s="36"/>
      <c r="P34" s="10"/>
    </row>
    <row r="35" spans="1:16">
      <c r="A35" s="10"/>
      <c r="B35" s="10"/>
      <c r="C35" s="36"/>
      <c r="D35" s="15" t="str">
        <f>IF(C35="","",IF(AND(C35&gt;='01_Setup'!$B$7,C35&lt;='01_Setup'!$B$8),'01_Setup'!$B$6,"Other year"))</f>
        <v/>
      </c>
      <c r="E35" s="10"/>
      <c r="F35" s="10"/>
      <c r="G35" s="10"/>
      <c r="H35" s="10"/>
      <c r="I35" s="11"/>
      <c r="J35" s="10"/>
      <c r="K35" s="10"/>
      <c r="L35" s="10"/>
      <c r="M35" s="10"/>
      <c r="N35" s="10"/>
      <c r="O35" s="36"/>
      <c r="P35" s="10"/>
    </row>
    <row r="36" spans="1:16">
      <c r="A36" s="10"/>
      <c r="B36" s="10"/>
      <c r="C36" s="36"/>
      <c r="D36" s="15" t="str">
        <f>IF(C36="","",IF(AND(C36&gt;='01_Setup'!$B$7,C36&lt;='01_Setup'!$B$8),'01_Setup'!$B$6,"Other year"))</f>
        <v/>
      </c>
      <c r="E36" s="10"/>
      <c r="F36" s="10"/>
      <c r="G36" s="10"/>
      <c r="H36" s="10"/>
      <c r="I36" s="11"/>
      <c r="J36" s="10"/>
      <c r="K36" s="10"/>
      <c r="L36" s="10"/>
      <c r="M36" s="10"/>
      <c r="N36" s="10"/>
      <c r="O36" s="36"/>
      <c r="P36" s="10"/>
    </row>
    <row r="37" spans="1:16">
      <c r="A37" s="10"/>
      <c r="B37" s="10"/>
      <c r="C37" s="36"/>
      <c r="D37" s="15" t="str">
        <f>IF(C37="","",IF(AND(C37&gt;='01_Setup'!$B$7,C37&lt;='01_Setup'!$B$8),'01_Setup'!$B$6,"Other year"))</f>
        <v/>
      </c>
      <c r="E37" s="10"/>
      <c r="F37" s="10"/>
      <c r="G37" s="10"/>
      <c r="H37" s="10"/>
      <c r="I37" s="11"/>
      <c r="J37" s="10"/>
      <c r="K37" s="10"/>
      <c r="L37" s="10"/>
      <c r="M37" s="10"/>
      <c r="N37" s="10"/>
      <c r="O37" s="36"/>
      <c r="P37" s="10"/>
    </row>
    <row r="38" spans="1:16">
      <c r="A38" s="10"/>
      <c r="B38" s="10"/>
      <c r="C38" s="36"/>
      <c r="D38" s="15" t="str">
        <f>IF(C38="","",IF(AND(C38&gt;='01_Setup'!$B$7,C38&lt;='01_Setup'!$B$8),'01_Setup'!$B$6,"Other year"))</f>
        <v/>
      </c>
      <c r="E38" s="10"/>
      <c r="F38" s="10"/>
      <c r="G38" s="10"/>
      <c r="H38" s="10"/>
      <c r="I38" s="11"/>
      <c r="J38" s="10"/>
      <c r="K38" s="10"/>
      <c r="L38" s="10"/>
      <c r="M38" s="10"/>
      <c r="N38" s="10"/>
      <c r="O38" s="36"/>
      <c r="P38" s="10"/>
    </row>
    <row r="39" spans="1:16">
      <c r="A39" s="10"/>
      <c r="B39" s="10"/>
      <c r="C39" s="36"/>
      <c r="D39" s="15" t="str">
        <f>IF(C39="","",IF(AND(C39&gt;='01_Setup'!$B$7,C39&lt;='01_Setup'!$B$8),'01_Setup'!$B$6,"Other year"))</f>
        <v/>
      </c>
      <c r="E39" s="10"/>
      <c r="F39" s="10"/>
      <c r="G39" s="10"/>
      <c r="H39" s="10"/>
      <c r="I39" s="11"/>
      <c r="J39" s="10"/>
      <c r="K39" s="10"/>
      <c r="L39" s="10"/>
      <c r="M39" s="10"/>
      <c r="N39" s="10"/>
      <c r="O39" s="36"/>
      <c r="P39" s="10"/>
    </row>
    <row r="40" spans="1:16">
      <c r="A40" s="10"/>
      <c r="B40" s="10"/>
      <c r="C40" s="36"/>
      <c r="D40" s="15" t="str">
        <f>IF(C40="","",IF(AND(C40&gt;='01_Setup'!$B$7,C40&lt;='01_Setup'!$B$8),'01_Setup'!$B$6,"Other year"))</f>
        <v/>
      </c>
      <c r="E40" s="10"/>
      <c r="F40" s="10"/>
      <c r="G40" s="10"/>
      <c r="H40" s="10"/>
      <c r="I40" s="11"/>
      <c r="J40" s="10"/>
      <c r="K40" s="10"/>
      <c r="L40" s="10"/>
      <c r="M40" s="10"/>
      <c r="N40" s="10"/>
      <c r="O40" s="36"/>
      <c r="P40" s="10"/>
    </row>
    <row r="41" spans="1:16">
      <c r="A41" s="10"/>
      <c r="B41" s="10"/>
      <c r="C41" s="36"/>
      <c r="D41" s="15" t="str">
        <f>IF(C41="","",IF(AND(C41&gt;='01_Setup'!$B$7,C41&lt;='01_Setup'!$B$8),'01_Setup'!$B$6,"Other year"))</f>
        <v/>
      </c>
      <c r="E41" s="10"/>
      <c r="F41" s="10"/>
      <c r="G41" s="10"/>
      <c r="H41" s="10"/>
      <c r="I41" s="11"/>
      <c r="J41" s="10"/>
      <c r="K41" s="10"/>
      <c r="L41" s="10"/>
      <c r="M41" s="10"/>
      <c r="N41" s="10"/>
      <c r="O41" s="36"/>
      <c r="P41" s="10"/>
    </row>
    <row r="42" spans="1:16">
      <c r="A42" s="10"/>
      <c r="B42" s="10"/>
      <c r="C42" s="36"/>
      <c r="D42" s="15" t="str">
        <f>IF(C42="","",IF(AND(C42&gt;='01_Setup'!$B$7,C42&lt;='01_Setup'!$B$8),'01_Setup'!$B$6,"Other year"))</f>
        <v/>
      </c>
      <c r="E42" s="10"/>
      <c r="F42" s="10"/>
      <c r="G42" s="10"/>
      <c r="H42" s="10"/>
      <c r="I42" s="11"/>
      <c r="J42" s="10"/>
      <c r="K42" s="10"/>
      <c r="L42" s="10"/>
      <c r="M42" s="10"/>
      <c r="N42" s="10"/>
      <c r="O42" s="36"/>
      <c r="P42" s="10"/>
    </row>
    <row r="43" spans="1:16">
      <c r="A43" s="10"/>
      <c r="B43" s="10"/>
      <c r="C43" s="36"/>
      <c r="D43" s="15" t="str">
        <f>IF(C43="","",IF(AND(C43&gt;='01_Setup'!$B$7,C43&lt;='01_Setup'!$B$8),'01_Setup'!$B$6,"Other year"))</f>
        <v/>
      </c>
      <c r="E43" s="10"/>
      <c r="F43" s="10"/>
      <c r="G43" s="10"/>
      <c r="H43" s="10"/>
      <c r="I43" s="11"/>
      <c r="J43" s="10"/>
      <c r="K43" s="10"/>
      <c r="L43" s="10"/>
      <c r="M43" s="10"/>
      <c r="N43" s="10"/>
      <c r="O43" s="36"/>
      <c r="P43" s="10"/>
    </row>
    <row r="44" spans="1:16">
      <c r="A44" s="10"/>
      <c r="B44" s="10"/>
      <c r="C44" s="36"/>
      <c r="D44" s="15" t="str">
        <f>IF(C44="","",IF(AND(C44&gt;='01_Setup'!$B$7,C44&lt;='01_Setup'!$B$8),'01_Setup'!$B$6,"Other year"))</f>
        <v/>
      </c>
      <c r="E44" s="10"/>
      <c r="F44" s="10"/>
      <c r="G44" s="10"/>
      <c r="H44" s="10"/>
      <c r="I44" s="11"/>
      <c r="J44" s="10"/>
      <c r="K44" s="10"/>
      <c r="L44" s="10"/>
      <c r="M44" s="10"/>
      <c r="N44" s="10"/>
      <c r="O44" s="36"/>
      <c r="P44" s="10"/>
    </row>
    <row r="45" spans="1:16">
      <c r="A45" s="10"/>
      <c r="B45" s="10"/>
      <c r="C45" s="36"/>
      <c r="D45" s="15" t="str">
        <f>IF(C45="","",IF(AND(C45&gt;='01_Setup'!$B$7,C45&lt;='01_Setup'!$B$8),'01_Setup'!$B$6,"Other year"))</f>
        <v/>
      </c>
      <c r="E45" s="10"/>
      <c r="F45" s="10"/>
      <c r="G45" s="10"/>
      <c r="H45" s="10"/>
      <c r="I45" s="11"/>
      <c r="J45" s="10"/>
      <c r="K45" s="10"/>
      <c r="L45" s="10"/>
      <c r="M45" s="10"/>
      <c r="N45" s="10"/>
      <c r="O45" s="36"/>
      <c r="P45" s="10"/>
    </row>
    <row r="46" spans="1:16">
      <c r="A46" s="10"/>
      <c r="B46" s="10"/>
      <c r="C46" s="36"/>
      <c r="D46" s="15" t="str">
        <f>IF(C46="","",IF(AND(C46&gt;='01_Setup'!$B$7,C46&lt;='01_Setup'!$B$8),'01_Setup'!$B$6,"Other year"))</f>
        <v/>
      </c>
      <c r="E46" s="10"/>
      <c r="F46" s="10"/>
      <c r="G46" s="10"/>
      <c r="H46" s="10"/>
      <c r="I46" s="11"/>
      <c r="J46" s="10"/>
      <c r="K46" s="10"/>
      <c r="L46" s="10"/>
      <c r="M46" s="10"/>
      <c r="N46" s="10"/>
      <c r="O46" s="36"/>
      <c r="P46" s="10"/>
    </row>
    <row r="47" spans="1:16">
      <c r="A47" s="10"/>
      <c r="B47" s="10"/>
      <c r="C47" s="36"/>
      <c r="D47" s="15" t="str">
        <f>IF(C47="","",IF(AND(C47&gt;='01_Setup'!$B$7,C47&lt;='01_Setup'!$B$8),'01_Setup'!$B$6,"Other year"))</f>
        <v/>
      </c>
      <c r="E47" s="10"/>
      <c r="F47" s="10"/>
      <c r="G47" s="10"/>
      <c r="H47" s="10"/>
      <c r="I47" s="11"/>
      <c r="J47" s="10"/>
      <c r="K47" s="10"/>
      <c r="L47" s="10"/>
      <c r="M47" s="10"/>
      <c r="N47" s="10"/>
      <c r="O47" s="36"/>
      <c r="P47" s="10"/>
    </row>
    <row r="48" spans="1:16">
      <c r="A48" s="10"/>
      <c r="B48" s="10"/>
      <c r="C48" s="36"/>
      <c r="D48" s="15" t="str">
        <f>IF(C48="","",IF(AND(C48&gt;='01_Setup'!$B$7,C48&lt;='01_Setup'!$B$8),'01_Setup'!$B$6,"Other year"))</f>
        <v/>
      </c>
      <c r="E48" s="10"/>
      <c r="F48" s="10"/>
      <c r="G48" s="10"/>
      <c r="H48" s="10"/>
      <c r="I48" s="11"/>
      <c r="J48" s="10"/>
      <c r="K48" s="10"/>
      <c r="L48" s="10"/>
      <c r="M48" s="10"/>
      <c r="N48" s="10"/>
      <c r="O48" s="36"/>
      <c r="P48" s="10"/>
    </row>
    <row r="49" spans="1:16">
      <c r="A49" s="10"/>
      <c r="B49" s="10"/>
      <c r="C49" s="36"/>
      <c r="D49" s="15" t="str">
        <f>IF(C49="","",IF(AND(C49&gt;='01_Setup'!$B$7,C49&lt;='01_Setup'!$B$8),'01_Setup'!$B$6,"Other year"))</f>
        <v/>
      </c>
      <c r="E49" s="10"/>
      <c r="F49" s="10"/>
      <c r="G49" s="10"/>
      <c r="H49" s="10"/>
      <c r="I49" s="11"/>
      <c r="J49" s="10"/>
      <c r="K49" s="10"/>
      <c r="L49" s="10"/>
      <c r="M49" s="10"/>
      <c r="N49" s="10"/>
      <c r="O49" s="36"/>
      <c r="P49" s="10"/>
    </row>
    <row r="50" spans="1:16">
      <c r="A50" s="10"/>
      <c r="B50" s="10"/>
      <c r="C50" s="36"/>
      <c r="D50" s="15" t="str">
        <f>IF(C50="","",IF(AND(C50&gt;='01_Setup'!$B$7,C50&lt;='01_Setup'!$B$8),'01_Setup'!$B$6,"Other year"))</f>
        <v/>
      </c>
      <c r="E50" s="10"/>
      <c r="F50" s="10"/>
      <c r="G50" s="10"/>
      <c r="H50" s="10"/>
      <c r="I50" s="11"/>
      <c r="J50" s="10"/>
      <c r="K50" s="10"/>
      <c r="L50" s="10"/>
      <c r="M50" s="10"/>
      <c r="N50" s="10"/>
      <c r="O50" s="36"/>
      <c r="P50" s="10"/>
    </row>
    <row r="51" spans="1:16">
      <c r="A51" s="10"/>
      <c r="B51" s="10"/>
      <c r="C51" s="36"/>
      <c r="D51" s="15" t="str">
        <f>IF(C51="","",IF(AND(C51&gt;='01_Setup'!$B$7,C51&lt;='01_Setup'!$B$8),'01_Setup'!$B$6,"Other year"))</f>
        <v/>
      </c>
      <c r="E51" s="10"/>
      <c r="F51" s="10"/>
      <c r="G51" s="10"/>
      <c r="H51" s="10"/>
      <c r="I51" s="11"/>
      <c r="J51" s="10"/>
      <c r="K51" s="10"/>
      <c r="L51" s="10"/>
      <c r="M51" s="10"/>
      <c r="N51" s="10"/>
      <c r="O51" s="36"/>
      <c r="P51" s="10"/>
    </row>
    <row r="52" spans="1:16">
      <c r="A52" s="10"/>
      <c r="B52" s="10"/>
      <c r="C52" s="36"/>
      <c r="D52" s="15" t="str">
        <f>IF(C52="","",IF(AND(C52&gt;='01_Setup'!$B$7,C52&lt;='01_Setup'!$B$8),'01_Setup'!$B$6,"Other year"))</f>
        <v/>
      </c>
      <c r="E52" s="10"/>
      <c r="F52" s="10"/>
      <c r="G52" s="10"/>
      <c r="H52" s="10"/>
      <c r="I52" s="11"/>
      <c r="J52" s="10"/>
      <c r="K52" s="10"/>
      <c r="L52" s="10"/>
      <c r="M52" s="10"/>
      <c r="N52" s="10"/>
      <c r="O52" s="36"/>
      <c r="P52" s="10"/>
    </row>
    <row r="53" spans="1:16">
      <c r="A53" s="10"/>
      <c r="B53" s="10"/>
      <c r="C53" s="36"/>
      <c r="D53" s="15" t="str">
        <f>IF(C53="","",IF(AND(C53&gt;='01_Setup'!$B$7,C53&lt;='01_Setup'!$B$8),'01_Setup'!$B$6,"Other year"))</f>
        <v/>
      </c>
      <c r="E53" s="10"/>
      <c r="F53" s="10"/>
      <c r="G53" s="10"/>
      <c r="H53" s="10"/>
      <c r="I53" s="11"/>
      <c r="J53" s="10"/>
      <c r="K53" s="10"/>
      <c r="L53" s="10"/>
      <c r="M53" s="10"/>
      <c r="N53" s="10"/>
      <c r="O53" s="36"/>
      <c r="P53" s="10"/>
    </row>
    <row r="54" spans="1:16">
      <c r="A54" s="10"/>
      <c r="B54" s="10"/>
      <c r="C54" s="36"/>
      <c r="D54" s="15" t="str">
        <f>IF(C54="","",IF(AND(C54&gt;='01_Setup'!$B$7,C54&lt;='01_Setup'!$B$8),'01_Setup'!$B$6,"Other year"))</f>
        <v/>
      </c>
      <c r="E54" s="10"/>
      <c r="F54" s="10"/>
      <c r="G54" s="10"/>
      <c r="H54" s="10"/>
      <c r="I54" s="11"/>
      <c r="J54" s="10"/>
      <c r="K54" s="10"/>
      <c r="L54" s="10"/>
      <c r="M54" s="10"/>
      <c r="N54" s="10"/>
      <c r="O54" s="36"/>
      <c r="P54" s="10"/>
    </row>
    <row r="55" spans="1:16">
      <c r="A55" s="10"/>
      <c r="B55" s="10"/>
      <c r="C55" s="36"/>
      <c r="D55" s="15" t="str">
        <f>IF(C55="","",IF(AND(C55&gt;='01_Setup'!$B$7,C55&lt;='01_Setup'!$B$8),'01_Setup'!$B$6,"Other year"))</f>
        <v/>
      </c>
      <c r="E55" s="10"/>
      <c r="F55" s="10"/>
      <c r="G55" s="10"/>
      <c r="H55" s="10"/>
      <c r="I55" s="11"/>
      <c r="J55" s="10"/>
      <c r="K55" s="10"/>
      <c r="L55" s="10"/>
      <c r="M55" s="10"/>
      <c r="N55" s="10"/>
      <c r="O55" s="36"/>
      <c r="P55" s="10"/>
    </row>
    <row r="56" spans="1:16">
      <c r="A56" s="10"/>
      <c r="B56" s="10"/>
      <c r="C56" s="36"/>
      <c r="D56" s="15" t="str">
        <f>IF(C56="","",IF(AND(C56&gt;='01_Setup'!$B$7,C56&lt;='01_Setup'!$B$8),'01_Setup'!$B$6,"Other year"))</f>
        <v/>
      </c>
      <c r="E56" s="10"/>
      <c r="F56" s="10"/>
      <c r="G56" s="10"/>
      <c r="H56" s="10"/>
      <c r="I56" s="11"/>
      <c r="J56" s="10"/>
      <c r="K56" s="10"/>
      <c r="L56" s="10"/>
      <c r="M56" s="10"/>
      <c r="N56" s="10"/>
      <c r="O56" s="36"/>
      <c r="P56" s="10"/>
    </row>
    <row r="57" spans="1:16">
      <c r="A57" s="10"/>
      <c r="B57" s="10"/>
      <c r="C57" s="36"/>
      <c r="D57" s="15" t="str">
        <f>IF(C57="","",IF(AND(C57&gt;='01_Setup'!$B$7,C57&lt;='01_Setup'!$B$8),'01_Setup'!$B$6,"Other year"))</f>
        <v/>
      </c>
      <c r="E57" s="10"/>
      <c r="F57" s="10"/>
      <c r="G57" s="10"/>
      <c r="H57" s="10"/>
      <c r="I57" s="11"/>
      <c r="J57" s="10"/>
      <c r="K57" s="10"/>
      <c r="L57" s="10"/>
      <c r="M57" s="10"/>
      <c r="N57" s="10"/>
      <c r="O57" s="36"/>
      <c r="P57" s="10"/>
    </row>
    <row r="58" spans="1:16">
      <c r="A58" s="10"/>
      <c r="B58" s="10"/>
      <c r="C58" s="36"/>
      <c r="D58" s="15" t="str">
        <f>IF(C58="","",IF(AND(C58&gt;='01_Setup'!$B$7,C58&lt;='01_Setup'!$B$8),'01_Setup'!$B$6,"Other year"))</f>
        <v/>
      </c>
      <c r="E58" s="10"/>
      <c r="F58" s="10"/>
      <c r="G58" s="10"/>
      <c r="H58" s="10"/>
      <c r="I58" s="11"/>
      <c r="J58" s="10"/>
      <c r="K58" s="10"/>
      <c r="L58" s="10"/>
      <c r="M58" s="10"/>
      <c r="N58" s="10"/>
      <c r="O58" s="36"/>
      <c r="P58" s="10"/>
    </row>
    <row r="59" spans="1:16">
      <c r="A59" s="10"/>
      <c r="B59" s="10"/>
      <c r="C59" s="36"/>
      <c r="D59" s="15" t="str">
        <f>IF(C59="","",IF(AND(C59&gt;='01_Setup'!$B$7,C59&lt;='01_Setup'!$B$8),'01_Setup'!$B$6,"Other year"))</f>
        <v/>
      </c>
      <c r="E59" s="10"/>
      <c r="F59" s="10"/>
      <c r="G59" s="10"/>
      <c r="H59" s="10"/>
      <c r="I59" s="11"/>
      <c r="J59" s="10"/>
      <c r="K59" s="10"/>
      <c r="L59" s="10"/>
      <c r="M59" s="10"/>
      <c r="N59" s="10"/>
      <c r="O59" s="36"/>
      <c r="P59" s="10"/>
    </row>
    <row r="60" spans="1:16">
      <c r="A60" s="10"/>
      <c r="B60" s="10"/>
      <c r="C60" s="36"/>
      <c r="D60" s="15" t="str">
        <f>IF(C60="","",IF(AND(C60&gt;='01_Setup'!$B$7,C60&lt;='01_Setup'!$B$8),'01_Setup'!$B$6,"Other year"))</f>
        <v/>
      </c>
      <c r="E60" s="10"/>
      <c r="F60" s="10"/>
      <c r="G60" s="10"/>
      <c r="H60" s="10"/>
      <c r="I60" s="11"/>
      <c r="J60" s="10"/>
      <c r="K60" s="10"/>
      <c r="L60" s="10"/>
      <c r="M60" s="10"/>
      <c r="N60" s="10"/>
      <c r="O60" s="36"/>
      <c r="P60" s="10"/>
    </row>
    <row r="61" spans="1:16">
      <c r="A61" s="10"/>
      <c r="B61" s="10"/>
      <c r="C61" s="36"/>
      <c r="D61" s="15" t="str">
        <f>IF(C61="","",IF(AND(C61&gt;='01_Setup'!$B$7,C61&lt;='01_Setup'!$B$8),'01_Setup'!$B$6,"Other year"))</f>
        <v/>
      </c>
      <c r="E61" s="10"/>
      <c r="F61" s="10"/>
      <c r="G61" s="10"/>
      <c r="H61" s="10"/>
      <c r="I61" s="11"/>
      <c r="J61" s="10"/>
      <c r="K61" s="10"/>
      <c r="L61" s="10"/>
      <c r="M61" s="10"/>
      <c r="N61" s="10"/>
      <c r="O61" s="36"/>
      <c r="P61" s="10"/>
    </row>
    <row r="62" spans="1:16">
      <c r="A62" s="10"/>
      <c r="B62" s="10"/>
      <c r="C62" s="36"/>
      <c r="D62" s="15" t="str">
        <f>IF(C62="","",IF(AND(C62&gt;='01_Setup'!$B$7,C62&lt;='01_Setup'!$B$8),'01_Setup'!$B$6,"Other year"))</f>
        <v/>
      </c>
      <c r="E62" s="10"/>
      <c r="F62" s="10"/>
      <c r="G62" s="10"/>
      <c r="H62" s="10"/>
      <c r="I62" s="11"/>
      <c r="J62" s="10"/>
      <c r="K62" s="10"/>
      <c r="L62" s="10"/>
      <c r="M62" s="10"/>
      <c r="N62" s="10"/>
      <c r="O62" s="36"/>
      <c r="P62" s="10"/>
    </row>
    <row r="63" spans="1:16">
      <c r="A63" s="10"/>
      <c r="B63" s="10"/>
      <c r="C63" s="36"/>
      <c r="D63" s="15" t="str">
        <f>IF(C63="","",IF(AND(C63&gt;='01_Setup'!$B$7,C63&lt;='01_Setup'!$B$8),'01_Setup'!$B$6,"Other year"))</f>
        <v/>
      </c>
      <c r="E63" s="10"/>
      <c r="F63" s="10"/>
      <c r="G63" s="10"/>
      <c r="H63" s="10"/>
      <c r="I63" s="11"/>
      <c r="J63" s="10"/>
      <c r="K63" s="10"/>
      <c r="L63" s="10"/>
      <c r="M63" s="10"/>
      <c r="N63" s="10"/>
      <c r="O63" s="36"/>
      <c r="P63" s="10"/>
    </row>
    <row r="64" spans="1:16">
      <c r="A64" s="10"/>
      <c r="B64" s="10"/>
      <c r="C64" s="36"/>
      <c r="D64" s="15" t="str">
        <f>IF(C64="","",IF(AND(C64&gt;='01_Setup'!$B$7,C64&lt;='01_Setup'!$B$8),'01_Setup'!$B$6,"Other year"))</f>
        <v/>
      </c>
      <c r="E64" s="10"/>
      <c r="F64" s="10"/>
      <c r="G64" s="10"/>
      <c r="H64" s="10"/>
      <c r="I64" s="11"/>
      <c r="J64" s="10"/>
      <c r="K64" s="10"/>
      <c r="L64" s="10"/>
      <c r="M64" s="10"/>
      <c r="N64" s="10"/>
      <c r="O64" s="36"/>
      <c r="P64" s="10"/>
    </row>
    <row r="65" spans="1:16">
      <c r="A65" s="10"/>
      <c r="B65" s="10"/>
      <c r="C65" s="36"/>
      <c r="D65" s="15" t="str">
        <f>IF(C65="","",IF(AND(C65&gt;='01_Setup'!$B$7,C65&lt;='01_Setup'!$B$8),'01_Setup'!$B$6,"Other year"))</f>
        <v/>
      </c>
      <c r="E65" s="10"/>
      <c r="F65" s="10"/>
      <c r="G65" s="10"/>
      <c r="H65" s="10"/>
      <c r="I65" s="11"/>
      <c r="J65" s="10"/>
      <c r="K65" s="10"/>
      <c r="L65" s="10"/>
      <c r="M65" s="10"/>
      <c r="N65" s="10"/>
      <c r="O65" s="36"/>
      <c r="P65" s="10"/>
    </row>
    <row r="66" spans="1:16">
      <c r="A66" s="10"/>
      <c r="B66" s="10"/>
      <c r="C66" s="36"/>
      <c r="D66" s="15" t="str">
        <f>IF(C66="","",IF(AND(C66&gt;='01_Setup'!$B$7,C66&lt;='01_Setup'!$B$8),'01_Setup'!$B$6,"Other year"))</f>
        <v/>
      </c>
      <c r="E66" s="10"/>
      <c r="F66" s="10"/>
      <c r="G66" s="10"/>
      <c r="H66" s="10"/>
      <c r="I66" s="11"/>
      <c r="J66" s="10"/>
      <c r="K66" s="10"/>
      <c r="L66" s="10"/>
      <c r="M66" s="10"/>
      <c r="N66" s="10"/>
      <c r="O66" s="36"/>
      <c r="P66" s="10"/>
    </row>
    <row r="67" spans="1:16">
      <c r="A67" s="10"/>
      <c r="B67" s="10"/>
      <c r="C67" s="36"/>
      <c r="D67" s="15" t="str">
        <f>IF(C67="","",IF(AND(C67&gt;='01_Setup'!$B$7,C67&lt;='01_Setup'!$B$8),'01_Setup'!$B$6,"Other year"))</f>
        <v/>
      </c>
      <c r="E67" s="10"/>
      <c r="F67" s="10"/>
      <c r="G67" s="10"/>
      <c r="H67" s="10"/>
      <c r="I67" s="11"/>
      <c r="J67" s="10"/>
      <c r="K67" s="10"/>
      <c r="L67" s="10"/>
      <c r="M67" s="10"/>
      <c r="N67" s="10"/>
      <c r="O67" s="36"/>
      <c r="P67" s="10"/>
    </row>
    <row r="68" spans="1:16">
      <c r="A68" s="10"/>
      <c r="B68" s="10"/>
      <c r="C68" s="36"/>
      <c r="D68" s="15" t="str">
        <f>IF(C68="","",IF(AND(C68&gt;='01_Setup'!$B$7,C68&lt;='01_Setup'!$B$8),'01_Setup'!$B$6,"Other year"))</f>
        <v/>
      </c>
      <c r="E68" s="10"/>
      <c r="F68" s="10"/>
      <c r="G68" s="10"/>
      <c r="H68" s="10"/>
      <c r="I68" s="11"/>
      <c r="J68" s="10"/>
      <c r="K68" s="10"/>
      <c r="L68" s="10"/>
      <c r="M68" s="10"/>
      <c r="N68" s="10"/>
      <c r="O68" s="36"/>
      <c r="P68" s="10"/>
    </row>
    <row r="69" spans="1:16">
      <c r="A69" s="10"/>
      <c r="B69" s="10"/>
      <c r="C69" s="36"/>
      <c r="D69" s="15" t="str">
        <f>IF(C69="","",IF(AND(C69&gt;='01_Setup'!$B$7,C69&lt;='01_Setup'!$B$8),'01_Setup'!$B$6,"Other year"))</f>
        <v/>
      </c>
      <c r="E69" s="10"/>
      <c r="F69" s="10"/>
      <c r="G69" s="10"/>
      <c r="H69" s="10"/>
      <c r="I69" s="11"/>
      <c r="J69" s="10"/>
      <c r="K69" s="10"/>
      <c r="L69" s="10"/>
      <c r="M69" s="10"/>
      <c r="N69" s="10"/>
      <c r="O69" s="36"/>
      <c r="P69" s="10"/>
    </row>
    <row r="70" spans="1:16">
      <c r="A70" s="10"/>
      <c r="B70" s="10"/>
      <c r="C70" s="36"/>
      <c r="D70" s="15" t="str">
        <f>IF(C70="","",IF(AND(C70&gt;='01_Setup'!$B$7,C70&lt;='01_Setup'!$B$8),'01_Setup'!$B$6,"Other year"))</f>
        <v/>
      </c>
      <c r="E70" s="10"/>
      <c r="F70" s="10"/>
      <c r="G70" s="10"/>
      <c r="H70" s="10"/>
      <c r="I70" s="11"/>
      <c r="J70" s="10"/>
      <c r="K70" s="10"/>
      <c r="L70" s="10"/>
      <c r="M70" s="10"/>
      <c r="N70" s="10"/>
      <c r="O70" s="36"/>
      <c r="P70" s="10"/>
    </row>
    <row r="71" spans="1:16">
      <c r="A71" s="10"/>
      <c r="B71" s="10"/>
      <c r="C71" s="36"/>
      <c r="D71" s="15" t="str">
        <f>IF(C71="","",IF(AND(C71&gt;='01_Setup'!$B$7,C71&lt;='01_Setup'!$B$8),'01_Setup'!$B$6,"Other year"))</f>
        <v/>
      </c>
      <c r="E71" s="10"/>
      <c r="F71" s="10"/>
      <c r="G71" s="10"/>
      <c r="H71" s="10"/>
      <c r="I71" s="11"/>
      <c r="J71" s="10"/>
      <c r="K71" s="10"/>
      <c r="L71" s="10"/>
      <c r="M71" s="10"/>
      <c r="N71" s="10"/>
      <c r="O71" s="36"/>
      <c r="P71" s="10"/>
    </row>
    <row r="72" spans="1:16">
      <c r="A72" s="10"/>
      <c r="B72" s="10"/>
      <c r="C72" s="36"/>
      <c r="D72" s="15" t="str">
        <f>IF(C72="","",IF(AND(C72&gt;='01_Setup'!$B$7,C72&lt;='01_Setup'!$B$8),'01_Setup'!$B$6,"Other year"))</f>
        <v/>
      </c>
      <c r="E72" s="10"/>
      <c r="F72" s="10"/>
      <c r="G72" s="10"/>
      <c r="H72" s="10"/>
      <c r="I72" s="11"/>
      <c r="J72" s="10"/>
      <c r="K72" s="10"/>
      <c r="L72" s="10"/>
      <c r="M72" s="10"/>
      <c r="N72" s="10"/>
      <c r="O72" s="36"/>
      <c r="P72" s="10"/>
    </row>
    <row r="73" spans="1:16">
      <c r="A73" s="10"/>
      <c r="B73" s="10"/>
      <c r="C73" s="36"/>
      <c r="D73" s="15" t="str">
        <f>IF(C73="","",IF(AND(C73&gt;='01_Setup'!$B$7,C73&lt;='01_Setup'!$B$8),'01_Setup'!$B$6,"Other year"))</f>
        <v/>
      </c>
      <c r="E73" s="10"/>
      <c r="F73" s="10"/>
      <c r="G73" s="10"/>
      <c r="H73" s="10"/>
      <c r="I73" s="11"/>
      <c r="J73" s="10"/>
      <c r="K73" s="10"/>
      <c r="L73" s="10"/>
      <c r="M73" s="10"/>
      <c r="N73" s="10"/>
      <c r="O73" s="36"/>
      <c r="P73" s="10"/>
    </row>
    <row r="74" spans="1:16">
      <c r="A74" s="10"/>
      <c r="B74" s="10"/>
      <c r="C74" s="36"/>
      <c r="D74" s="15" t="str">
        <f>IF(C74="","",IF(AND(C74&gt;='01_Setup'!$B$7,C74&lt;='01_Setup'!$B$8),'01_Setup'!$B$6,"Other year"))</f>
        <v/>
      </c>
      <c r="E74" s="10"/>
      <c r="F74" s="10"/>
      <c r="G74" s="10"/>
      <c r="H74" s="10"/>
      <c r="I74" s="11"/>
      <c r="J74" s="10"/>
      <c r="K74" s="10"/>
      <c r="L74" s="10"/>
      <c r="M74" s="10"/>
      <c r="N74" s="10"/>
      <c r="O74" s="36"/>
      <c r="P74" s="10"/>
    </row>
    <row r="75" spans="1:16">
      <c r="A75" s="10"/>
      <c r="B75" s="10"/>
      <c r="C75" s="36"/>
      <c r="D75" s="15" t="str">
        <f>IF(C75="","",IF(AND(C75&gt;='01_Setup'!$B$7,C75&lt;='01_Setup'!$B$8),'01_Setup'!$B$6,"Other year"))</f>
        <v/>
      </c>
      <c r="E75" s="10"/>
      <c r="F75" s="10"/>
      <c r="G75" s="10"/>
      <c r="H75" s="10"/>
      <c r="I75" s="11"/>
      <c r="J75" s="10"/>
      <c r="K75" s="10"/>
      <c r="L75" s="10"/>
      <c r="M75" s="10"/>
      <c r="N75" s="10"/>
      <c r="O75" s="36"/>
      <c r="P75" s="10"/>
    </row>
    <row r="76" spans="1:16">
      <c r="A76" s="10"/>
      <c r="B76" s="10"/>
      <c r="C76" s="36"/>
      <c r="D76" s="15" t="str">
        <f>IF(C76="","",IF(AND(C76&gt;='01_Setup'!$B$7,C76&lt;='01_Setup'!$B$8),'01_Setup'!$B$6,"Other year"))</f>
        <v/>
      </c>
      <c r="E76" s="10"/>
      <c r="F76" s="10"/>
      <c r="G76" s="10"/>
      <c r="H76" s="10"/>
      <c r="I76" s="11"/>
      <c r="J76" s="10"/>
      <c r="K76" s="10"/>
      <c r="L76" s="10"/>
      <c r="M76" s="10"/>
      <c r="N76" s="10"/>
      <c r="O76" s="36"/>
      <c r="P76" s="10"/>
    </row>
    <row r="77" spans="1:16">
      <c r="A77" s="10"/>
      <c r="B77" s="10"/>
      <c r="C77" s="36"/>
      <c r="D77" s="15" t="str">
        <f>IF(C77="","",IF(AND(C77&gt;='01_Setup'!$B$7,C77&lt;='01_Setup'!$B$8),'01_Setup'!$B$6,"Other year"))</f>
        <v/>
      </c>
      <c r="E77" s="10"/>
      <c r="F77" s="10"/>
      <c r="G77" s="10"/>
      <c r="H77" s="10"/>
      <c r="I77" s="11"/>
      <c r="J77" s="10"/>
      <c r="K77" s="10"/>
      <c r="L77" s="10"/>
      <c r="M77" s="10"/>
      <c r="N77" s="10"/>
      <c r="O77" s="36"/>
      <c r="P77" s="10"/>
    </row>
    <row r="78" spans="1:16">
      <c r="A78" s="10"/>
      <c r="B78" s="10"/>
      <c r="C78" s="36"/>
      <c r="D78" s="15" t="str">
        <f>IF(C78="","",IF(AND(C78&gt;='01_Setup'!$B$7,C78&lt;='01_Setup'!$B$8),'01_Setup'!$B$6,"Other year"))</f>
        <v/>
      </c>
      <c r="E78" s="10"/>
      <c r="F78" s="10"/>
      <c r="G78" s="10"/>
      <c r="H78" s="10"/>
      <c r="I78" s="11"/>
      <c r="J78" s="10"/>
      <c r="K78" s="10"/>
      <c r="L78" s="10"/>
      <c r="M78" s="10"/>
      <c r="N78" s="10"/>
      <c r="O78" s="36"/>
      <c r="P78" s="10"/>
    </row>
    <row r="79" spans="1:16">
      <c r="A79" s="10"/>
      <c r="B79" s="10"/>
      <c r="C79" s="36"/>
      <c r="D79" s="15" t="str">
        <f>IF(C79="","",IF(AND(C79&gt;='01_Setup'!$B$7,C79&lt;='01_Setup'!$B$8),'01_Setup'!$B$6,"Other year"))</f>
        <v/>
      </c>
      <c r="E79" s="10"/>
      <c r="F79" s="10"/>
      <c r="G79" s="10"/>
      <c r="H79" s="10"/>
      <c r="I79" s="11"/>
      <c r="J79" s="10"/>
      <c r="K79" s="10"/>
      <c r="L79" s="10"/>
      <c r="M79" s="10"/>
      <c r="N79" s="10"/>
      <c r="O79" s="36"/>
      <c r="P79" s="10"/>
    </row>
    <row r="80" spans="1:16">
      <c r="A80" s="10"/>
      <c r="B80" s="10"/>
      <c r="C80" s="36"/>
      <c r="D80" s="15" t="str">
        <f>IF(C80="","",IF(AND(C80&gt;='01_Setup'!$B$7,C80&lt;='01_Setup'!$B$8),'01_Setup'!$B$6,"Other year"))</f>
        <v/>
      </c>
      <c r="E80" s="10"/>
      <c r="F80" s="10"/>
      <c r="G80" s="10"/>
      <c r="H80" s="10"/>
      <c r="I80" s="11"/>
      <c r="J80" s="10"/>
      <c r="K80" s="10"/>
      <c r="L80" s="10"/>
      <c r="M80" s="10"/>
      <c r="N80" s="10"/>
      <c r="O80" s="36"/>
      <c r="P80" s="10"/>
    </row>
    <row r="81" spans="1:16">
      <c r="A81" s="10"/>
      <c r="B81" s="10"/>
      <c r="C81" s="36"/>
      <c r="D81" s="15" t="str">
        <f>IF(C81="","",IF(AND(C81&gt;='01_Setup'!$B$7,C81&lt;='01_Setup'!$B$8),'01_Setup'!$B$6,"Other year"))</f>
        <v/>
      </c>
      <c r="E81" s="10"/>
      <c r="F81" s="10"/>
      <c r="G81" s="10"/>
      <c r="H81" s="10"/>
      <c r="I81" s="11"/>
      <c r="J81" s="10"/>
      <c r="K81" s="10"/>
      <c r="L81" s="10"/>
      <c r="M81" s="10"/>
      <c r="N81" s="10"/>
      <c r="O81" s="36"/>
      <c r="P81" s="10"/>
    </row>
    <row r="82" spans="1:16">
      <c r="A82" s="10"/>
      <c r="B82" s="10"/>
      <c r="C82" s="36"/>
      <c r="D82" s="15" t="str">
        <f>IF(C82="","",IF(AND(C82&gt;='01_Setup'!$B$7,C82&lt;='01_Setup'!$B$8),'01_Setup'!$B$6,"Other year"))</f>
        <v/>
      </c>
      <c r="E82" s="10"/>
      <c r="F82" s="10"/>
      <c r="G82" s="10"/>
      <c r="H82" s="10"/>
      <c r="I82" s="11"/>
      <c r="J82" s="10"/>
      <c r="K82" s="10"/>
      <c r="L82" s="10"/>
      <c r="M82" s="10"/>
      <c r="N82" s="10"/>
      <c r="O82" s="36"/>
      <c r="P82" s="10"/>
    </row>
    <row r="83" spans="1:16">
      <c r="A83" s="10"/>
      <c r="B83" s="10"/>
      <c r="C83" s="36"/>
      <c r="D83" s="15" t="str">
        <f>IF(C83="","",IF(AND(C83&gt;='01_Setup'!$B$7,C83&lt;='01_Setup'!$B$8),'01_Setup'!$B$6,"Other year"))</f>
        <v/>
      </c>
      <c r="E83" s="10"/>
      <c r="F83" s="10"/>
      <c r="G83" s="10"/>
      <c r="H83" s="10"/>
      <c r="I83" s="11"/>
      <c r="J83" s="10"/>
      <c r="K83" s="10"/>
      <c r="L83" s="10"/>
      <c r="M83" s="10"/>
      <c r="N83" s="10"/>
      <c r="O83" s="36"/>
      <c r="P83" s="10"/>
    </row>
    <row r="84" spans="1:16">
      <c r="A84" s="10"/>
      <c r="B84" s="10"/>
      <c r="C84" s="36"/>
      <c r="D84" s="15" t="str">
        <f>IF(C84="","",IF(AND(C84&gt;='01_Setup'!$B$7,C84&lt;='01_Setup'!$B$8),'01_Setup'!$B$6,"Other year"))</f>
        <v/>
      </c>
      <c r="E84" s="10"/>
      <c r="F84" s="10"/>
      <c r="G84" s="10"/>
      <c r="H84" s="10"/>
      <c r="I84" s="11"/>
      <c r="J84" s="10"/>
      <c r="K84" s="10"/>
      <c r="L84" s="10"/>
      <c r="M84" s="10"/>
      <c r="N84" s="10"/>
      <c r="O84" s="36"/>
      <c r="P84" s="10"/>
    </row>
    <row r="85" spans="1:16">
      <c r="A85" s="10"/>
      <c r="B85" s="10"/>
      <c r="C85" s="36"/>
      <c r="D85" s="15" t="str">
        <f>IF(C85="","",IF(AND(C85&gt;='01_Setup'!$B$7,C85&lt;='01_Setup'!$B$8),'01_Setup'!$B$6,"Other year"))</f>
        <v/>
      </c>
      <c r="E85" s="10"/>
      <c r="F85" s="10"/>
      <c r="G85" s="10"/>
      <c r="H85" s="10"/>
      <c r="I85" s="11"/>
      <c r="J85" s="10"/>
      <c r="K85" s="10"/>
      <c r="L85" s="10"/>
      <c r="M85" s="10"/>
      <c r="N85" s="10"/>
      <c r="O85" s="36"/>
      <c r="P85" s="10"/>
    </row>
    <row r="86" spans="1:16">
      <c r="A86" s="10"/>
      <c r="B86" s="10"/>
      <c r="C86" s="36"/>
      <c r="D86" s="15" t="str">
        <f>IF(C86="","",IF(AND(C86&gt;='01_Setup'!$B$7,C86&lt;='01_Setup'!$B$8),'01_Setup'!$B$6,"Other year"))</f>
        <v/>
      </c>
      <c r="E86" s="10"/>
      <c r="F86" s="10"/>
      <c r="G86" s="10"/>
      <c r="H86" s="10"/>
      <c r="I86" s="11"/>
      <c r="J86" s="10"/>
      <c r="K86" s="10"/>
      <c r="L86" s="10"/>
      <c r="M86" s="10"/>
      <c r="N86" s="10"/>
      <c r="O86" s="36"/>
      <c r="P86" s="10"/>
    </row>
    <row r="87" spans="1:16">
      <c r="A87" s="10"/>
      <c r="B87" s="10"/>
      <c r="C87" s="36"/>
      <c r="D87" s="15" t="str">
        <f>IF(C87="","",IF(AND(C87&gt;='01_Setup'!$B$7,C87&lt;='01_Setup'!$B$8),'01_Setup'!$B$6,"Other year"))</f>
        <v/>
      </c>
      <c r="E87" s="10"/>
      <c r="F87" s="10"/>
      <c r="G87" s="10"/>
      <c r="H87" s="10"/>
      <c r="I87" s="11"/>
      <c r="J87" s="10"/>
      <c r="K87" s="10"/>
      <c r="L87" s="10"/>
      <c r="M87" s="10"/>
      <c r="N87" s="10"/>
      <c r="O87" s="36"/>
      <c r="P87" s="10"/>
    </row>
    <row r="88" spans="1:16">
      <c r="A88" s="10"/>
      <c r="B88" s="10"/>
      <c r="C88" s="36"/>
      <c r="D88" s="15" t="str">
        <f>IF(C88="","",IF(AND(C88&gt;='01_Setup'!$B$7,C88&lt;='01_Setup'!$B$8),'01_Setup'!$B$6,"Other year"))</f>
        <v/>
      </c>
      <c r="E88" s="10"/>
      <c r="F88" s="10"/>
      <c r="G88" s="10"/>
      <c r="H88" s="10"/>
      <c r="I88" s="11"/>
      <c r="J88" s="10"/>
      <c r="K88" s="10"/>
      <c r="L88" s="10"/>
      <c r="M88" s="10"/>
      <c r="N88" s="10"/>
      <c r="O88" s="36"/>
      <c r="P88" s="10"/>
    </row>
    <row r="89" spans="1:16">
      <c r="A89" s="10"/>
      <c r="B89" s="10"/>
      <c r="C89" s="36"/>
      <c r="D89" s="15" t="str">
        <f>IF(C89="","",IF(AND(C89&gt;='01_Setup'!$B$7,C89&lt;='01_Setup'!$B$8),'01_Setup'!$B$6,"Other year"))</f>
        <v/>
      </c>
      <c r="E89" s="10"/>
      <c r="F89" s="10"/>
      <c r="G89" s="10"/>
      <c r="H89" s="10"/>
      <c r="I89" s="11"/>
      <c r="J89" s="10"/>
      <c r="K89" s="10"/>
      <c r="L89" s="10"/>
      <c r="M89" s="10"/>
      <c r="N89" s="10"/>
      <c r="O89" s="36"/>
      <c r="P89" s="10"/>
    </row>
    <row r="90" spans="1:16">
      <c r="A90" s="10"/>
      <c r="B90" s="10"/>
      <c r="C90" s="36"/>
      <c r="D90" s="15" t="str">
        <f>IF(C90="","",IF(AND(C90&gt;='01_Setup'!$B$7,C90&lt;='01_Setup'!$B$8),'01_Setup'!$B$6,"Other year"))</f>
        <v/>
      </c>
      <c r="E90" s="10"/>
      <c r="F90" s="10"/>
      <c r="G90" s="10"/>
      <c r="H90" s="10"/>
      <c r="I90" s="11"/>
      <c r="J90" s="10"/>
      <c r="K90" s="10"/>
      <c r="L90" s="10"/>
      <c r="M90" s="10"/>
      <c r="N90" s="10"/>
      <c r="O90" s="36"/>
      <c r="P90" s="10"/>
    </row>
    <row r="91" spans="1:16">
      <c r="A91" s="10"/>
      <c r="B91" s="10"/>
      <c r="C91" s="36"/>
      <c r="D91" s="15" t="str">
        <f>IF(C91="","",IF(AND(C91&gt;='01_Setup'!$B$7,C91&lt;='01_Setup'!$B$8),'01_Setup'!$B$6,"Other year"))</f>
        <v/>
      </c>
      <c r="E91" s="10"/>
      <c r="F91" s="10"/>
      <c r="G91" s="10"/>
      <c r="H91" s="10"/>
      <c r="I91" s="11"/>
      <c r="J91" s="10"/>
      <c r="K91" s="10"/>
      <c r="L91" s="10"/>
      <c r="M91" s="10"/>
      <c r="N91" s="10"/>
      <c r="O91" s="36"/>
      <c r="P91" s="10"/>
    </row>
    <row r="92" spans="1:16">
      <c r="A92" s="10"/>
      <c r="B92" s="10"/>
      <c r="C92" s="36"/>
      <c r="D92" s="15" t="str">
        <f>IF(C92="","",IF(AND(C92&gt;='01_Setup'!$B$7,C92&lt;='01_Setup'!$B$8),'01_Setup'!$B$6,"Other year"))</f>
        <v/>
      </c>
      <c r="E92" s="10"/>
      <c r="F92" s="10"/>
      <c r="G92" s="10"/>
      <c r="H92" s="10"/>
      <c r="I92" s="11"/>
      <c r="J92" s="10"/>
      <c r="K92" s="10"/>
      <c r="L92" s="10"/>
      <c r="M92" s="10"/>
      <c r="N92" s="10"/>
      <c r="O92" s="36"/>
      <c r="P92" s="10"/>
    </row>
    <row r="93" spans="1:16">
      <c r="A93" s="10"/>
      <c r="B93" s="10"/>
      <c r="C93" s="36"/>
      <c r="D93" s="15" t="str">
        <f>IF(C93="","",IF(AND(C93&gt;='01_Setup'!$B$7,C93&lt;='01_Setup'!$B$8),'01_Setup'!$B$6,"Other year"))</f>
        <v/>
      </c>
      <c r="E93" s="10"/>
      <c r="F93" s="10"/>
      <c r="G93" s="10"/>
      <c r="H93" s="10"/>
      <c r="I93" s="11"/>
      <c r="J93" s="10"/>
      <c r="K93" s="10"/>
      <c r="L93" s="10"/>
      <c r="M93" s="10"/>
      <c r="N93" s="10"/>
      <c r="O93" s="36"/>
      <c r="P93" s="10"/>
    </row>
    <row r="94" spans="1:16">
      <c r="A94" s="10"/>
      <c r="B94" s="10"/>
      <c r="C94" s="36"/>
      <c r="D94" s="15" t="str">
        <f>IF(C94="","",IF(AND(C94&gt;='01_Setup'!$B$7,C94&lt;='01_Setup'!$B$8),'01_Setup'!$B$6,"Other year"))</f>
        <v/>
      </c>
      <c r="E94" s="10"/>
      <c r="F94" s="10"/>
      <c r="G94" s="10"/>
      <c r="H94" s="10"/>
      <c r="I94" s="11"/>
      <c r="J94" s="10"/>
      <c r="K94" s="10"/>
      <c r="L94" s="10"/>
      <c r="M94" s="10"/>
      <c r="N94" s="10"/>
      <c r="O94" s="36"/>
      <c r="P94" s="10"/>
    </row>
    <row r="95" spans="1:16">
      <c r="A95" s="10"/>
      <c r="B95" s="10"/>
      <c r="C95" s="36"/>
      <c r="D95" s="15" t="str">
        <f>IF(C95="","",IF(AND(C95&gt;='01_Setup'!$B$7,C95&lt;='01_Setup'!$B$8),'01_Setup'!$B$6,"Other year"))</f>
        <v/>
      </c>
      <c r="E95" s="10"/>
      <c r="F95" s="10"/>
      <c r="G95" s="10"/>
      <c r="H95" s="10"/>
      <c r="I95" s="11"/>
      <c r="J95" s="10"/>
      <c r="K95" s="10"/>
      <c r="L95" s="10"/>
      <c r="M95" s="10"/>
      <c r="N95" s="10"/>
      <c r="O95" s="36"/>
      <c r="P95" s="10"/>
    </row>
    <row r="96" spans="1:16">
      <c r="A96" s="10"/>
      <c r="B96" s="10"/>
      <c r="C96" s="36"/>
      <c r="D96" s="15" t="str">
        <f>IF(C96="","",IF(AND(C96&gt;='01_Setup'!$B$7,C96&lt;='01_Setup'!$B$8),'01_Setup'!$B$6,"Other year"))</f>
        <v/>
      </c>
      <c r="E96" s="10"/>
      <c r="F96" s="10"/>
      <c r="G96" s="10"/>
      <c r="H96" s="10"/>
      <c r="I96" s="11"/>
      <c r="J96" s="10"/>
      <c r="K96" s="10"/>
      <c r="L96" s="10"/>
      <c r="M96" s="10"/>
      <c r="N96" s="10"/>
      <c r="O96" s="36"/>
      <c r="P96" s="10"/>
    </row>
    <row r="97" spans="1:16">
      <c r="A97" s="10"/>
      <c r="B97" s="10"/>
      <c r="C97" s="36"/>
      <c r="D97" s="15" t="str">
        <f>IF(C97="","",IF(AND(C97&gt;='01_Setup'!$B$7,C97&lt;='01_Setup'!$B$8),'01_Setup'!$B$6,"Other year"))</f>
        <v/>
      </c>
      <c r="E97" s="10"/>
      <c r="F97" s="10"/>
      <c r="G97" s="10"/>
      <c r="H97" s="10"/>
      <c r="I97" s="11"/>
      <c r="J97" s="10"/>
      <c r="K97" s="10"/>
      <c r="L97" s="10"/>
      <c r="M97" s="10"/>
      <c r="N97" s="10"/>
      <c r="O97" s="36"/>
      <c r="P97" s="10"/>
    </row>
    <row r="98" spans="1:16">
      <c r="A98" s="10"/>
      <c r="B98" s="10"/>
      <c r="C98" s="36"/>
      <c r="D98" s="15" t="str">
        <f>IF(C98="","",IF(AND(C98&gt;='01_Setup'!$B$7,C98&lt;='01_Setup'!$B$8),'01_Setup'!$B$6,"Other year"))</f>
        <v/>
      </c>
      <c r="E98" s="10"/>
      <c r="F98" s="10"/>
      <c r="G98" s="10"/>
      <c r="H98" s="10"/>
      <c r="I98" s="11"/>
      <c r="J98" s="10"/>
      <c r="K98" s="10"/>
      <c r="L98" s="10"/>
      <c r="M98" s="10"/>
      <c r="N98" s="10"/>
      <c r="O98" s="36"/>
      <c r="P98" s="10"/>
    </row>
    <row r="99" spans="1:16">
      <c r="A99" s="10"/>
      <c r="B99" s="10"/>
      <c r="C99" s="36"/>
      <c r="D99" s="15" t="str">
        <f>IF(C99="","",IF(AND(C99&gt;='01_Setup'!$B$7,C99&lt;='01_Setup'!$B$8),'01_Setup'!$B$6,"Other year"))</f>
        <v/>
      </c>
      <c r="E99" s="10"/>
      <c r="F99" s="10"/>
      <c r="G99" s="10"/>
      <c r="H99" s="10"/>
      <c r="I99" s="11"/>
      <c r="J99" s="10"/>
      <c r="K99" s="10"/>
      <c r="L99" s="10"/>
      <c r="M99" s="10"/>
      <c r="N99" s="10"/>
      <c r="O99" s="36"/>
      <c r="P99" s="10"/>
    </row>
    <row r="100" spans="1:16">
      <c r="A100" s="10"/>
      <c r="B100" s="10"/>
      <c r="C100" s="36"/>
      <c r="D100" s="15" t="str">
        <f>IF(C100="","",IF(AND(C100&gt;='01_Setup'!$B$7,C100&lt;='01_Setup'!$B$8),'01_Setup'!$B$6,"Other year"))</f>
        <v/>
      </c>
      <c r="E100" s="10"/>
      <c r="F100" s="10"/>
      <c r="G100" s="10"/>
      <c r="H100" s="10"/>
      <c r="I100" s="11"/>
      <c r="J100" s="10"/>
      <c r="K100" s="10"/>
      <c r="L100" s="10"/>
      <c r="M100" s="10"/>
      <c r="N100" s="10"/>
      <c r="O100" s="36"/>
      <c r="P100" s="10"/>
    </row>
    <row r="101" spans="1:16">
      <c r="A101" s="10"/>
      <c r="B101" s="10"/>
      <c r="C101" s="36"/>
      <c r="D101" s="15" t="str">
        <f>IF(C101="","",IF(AND(C101&gt;='01_Setup'!$B$7,C101&lt;='01_Setup'!$B$8),'01_Setup'!$B$6,"Other year"))</f>
        <v/>
      </c>
      <c r="E101" s="10"/>
      <c r="F101" s="10"/>
      <c r="G101" s="10"/>
      <c r="H101" s="10"/>
      <c r="I101" s="11"/>
      <c r="J101" s="10"/>
      <c r="K101" s="10"/>
      <c r="L101" s="10"/>
      <c r="M101" s="10"/>
      <c r="N101" s="10"/>
      <c r="O101" s="36"/>
      <c r="P101" s="10"/>
    </row>
    <row r="102" spans="1:16">
      <c r="A102" s="10"/>
      <c r="B102" s="10"/>
      <c r="C102" s="36"/>
      <c r="D102" s="15" t="str">
        <f>IF(C102="","",IF(AND(C102&gt;='01_Setup'!$B$7,C102&lt;='01_Setup'!$B$8),'01_Setup'!$B$6,"Other year"))</f>
        <v/>
      </c>
      <c r="E102" s="10"/>
      <c r="F102" s="10"/>
      <c r="G102" s="10"/>
      <c r="H102" s="10"/>
      <c r="I102" s="11"/>
      <c r="J102" s="10"/>
      <c r="K102" s="10"/>
      <c r="L102" s="10"/>
      <c r="M102" s="10"/>
      <c r="N102" s="10"/>
      <c r="O102" s="36"/>
      <c r="P102" s="10"/>
    </row>
    <row r="103" spans="1:16">
      <c r="A103" s="10"/>
      <c r="B103" s="10"/>
      <c r="C103" s="36"/>
      <c r="D103" s="15" t="str">
        <f>IF(C103="","",IF(AND(C103&gt;='01_Setup'!$B$7,C103&lt;='01_Setup'!$B$8),'01_Setup'!$B$6,"Other year"))</f>
        <v/>
      </c>
      <c r="E103" s="10"/>
      <c r="F103" s="10"/>
      <c r="G103" s="10"/>
      <c r="H103" s="10"/>
      <c r="I103" s="11"/>
      <c r="J103" s="10"/>
      <c r="K103" s="10"/>
      <c r="L103" s="10"/>
      <c r="M103" s="10"/>
      <c r="N103" s="10"/>
      <c r="O103" s="36"/>
      <c r="P103" s="10"/>
    </row>
    <row r="104" spans="1:16">
      <c r="A104" s="10"/>
      <c r="B104" s="10"/>
      <c r="C104" s="36"/>
      <c r="D104" s="15" t="str">
        <f>IF(C104="","",IF(AND(C104&gt;='01_Setup'!$B$7,C104&lt;='01_Setup'!$B$8),'01_Setup'!$B$6,"Other year"))</f>
        <v/>
      </c>
      <c r="E104" s="10"/>
      <c r="F104" s="10"/>
      <c r="G104" s="10"/>
      <c r="H104" s="10"/>
      <c r="I104" s="11"/>
      <c r="J104" s="10"/>
      <c r="K104" s="10"/>
      <c r="L104" s="10"/>
      <c r="M104" s="10"/>
      <c r="N104" s="10"/>
      <c r="O104" s="36"/>
      <c r="P104" s="10"/>
    </row>
    <row r="105" spans="1:16">
      <c r="A105" s="10"/>
      <c r="B105" s="10"/>
      <c r="C105" s="36"/>
      <c r="D105" s="15" t="str">
        <f>IF(C105="","",IF(AND(C105&gt;='01_Setup'!$B$7,C105&lt;='01_Setup'!$B$8),'01_Setup'!$B$6,"Other year"))</f>
        <v/>
      </c>
      <c r="E105" s="10"/>
      <c r="F105" s="10"/>
      <c r="G105" s="10"/>
      <c r="H105" s="10"/>
      <c r="I105" s="11"/>
      <c r="J105" s="10"/>
      <c r="K105" s="10"/>
      <c r="L105" s="10"/>
      <c r="M105" s="10"/>
      <c r="N105" s="10"/>
      <c r="O105" s="36"/>
      <c r="P105" s="10"/>
    </row>
    <row r="106" spans="1:16">
      <c r="A106" s="10"/>
      <c r="B106" s="10"/>
      <c r="C106" s="36"/>
      <c r="D106" s="15" t="str">
        <f>IF(C106="","",IF(AND(C106&gt;='01_Setup'!$B$7,C106&lt;='01_Setup'!$B$8),'01_Setup'!$B$6,"Other year"))</f>
        <v/>
      </c>
      <c r="E106" s="10"/>
      <c r="F106" s="10"/>
      <c r="G106" s="10"/>
      <c r="H106" s="10"/>
      <c r="I106" s="11"/>
      <c r="J106" s="10"/>
      <c r="K106" s="10"/>
      <c r="L106" s="10"/>
      <c r="M106" s="10"/>
      <c r="N106" s="10"/>
      <c r="O106" s="36"/>
      <c r="P106" s="10"/>
    </row>
    <row r="107" spans="1:16">
      <c r="A107" s="10"/>
      <c r="B107" s="10"/>
      <c r="C107" s="36"/>
      <c r="D107" s="15" t="str">
        <f>IF(C107="","",IF(AND(C107&gt;='01_Setup'!$B$7,C107&lt;='01_Setup'!$B$8),'01_Setup'!$B$6,"Other year"))</f>
        <v/>
      </c>
      <c r="E107" s="10"/>
      <c r="F107" s="10"/>
      <c r="G107" s="10"/>
      <c r="H107" s="10"/>
      <c r="I107" s="11"/>
      <c r="J107" s="10"/>
      <c r="K107" s="10"/>
      <c r="L107" s="10"/>
      <c r="M107" s="10"/>
      <c r="N107" s="10"/>
      <c r="O107" s="36"/>
      <c r="P107" s="10"/>
    </row>
    <row r="108" spans="1:16">
      <c r="A108" s="10"/>
      <c r="B108" s="10"/>
      <c r="C108" s="36"/>
      <c r="D108" s="15" t="str">
        <f>IF(C108="","",IF(AND(C108&gt;='01_Setup'!$B$7,C108&lt;='01_Setup'!$B$8),'01_Setup'!$B$6,"Other year"))</f>
        <v/>
      </c>
      <c r="E108" s="10"/>
      <c r="F108" s="10"/>
      <c r="G108" s="10"/>
      <c r="H108" s="10"/>
      <c r="I108" s="11"/>
      <c r="J108" s="10"/>
      <c r="K108" s="10"/>
      <c r="L108" s="10"/>
      <c r="M108" s="10"/>
      <c r="N108" s="10"/>
      <c r="O108" s="36"/>
      <c r="P108" s="10"/>
    </row>
    <row r="109" spans="1:16">
      <c r="A109" s="10"/>
      <c r="B109" s="10"/>
      <c r="C109" s="36"/>
      <c r="D109" s="15" t="str">
        <f>IF(C109="","",IF(AND(C109&gt;='01_Setup'!$B$7,C109&lt;='01_Setup'!$B$8),'01_Setup'!$B$6,"Other year"))</f>
        <v/>
      </c>
      <c r="E109" s="10"/>
      <c r="F109" s="10"/>
      <c r="G109" s="10"/>
      <c r="H109" s="10"/>
      <c r="I109" s="11"/>
      <c r="J109" s="10"/>
      <c r="K109" s="10"/>
      <c r="L109" s="10"/>
      <c r="M109" s="10"/>
      <c r="N109" s="10"/>
      <c r="O109" s="36"/>
      <c r="P109" s="10"/>
    </row>
    <row r="110" spans="1:16">
      <c r="A110" s="10"/>
      <c r="B110" s="10"/>
      <c r="C110" s="36"/>
      <c r="D110" s="15" t="str">
        <f>IF(C110="","",IF(AND(C110&gt;='01_Setup'!$B$7,C110&lt;='01_Setup'!$B$8),'01_Setup'!$B$6,"Other year"))</f>
        <v/>
      </c>
      <c r="E110" s="10"/>
      <c r="F110" s="10"/>
      <c r="G110" s="10"/>
      <c r="H110" s="10"/>
      <c r="I110" s="11"/>
      <c r="J110" s="10"/>
      <c r="K110" s="10"/>
      <c r="L110" s="10"/>
      <c r="M110" s="10"/>
      <c r="N110" s="10"/>
      <c r="O110" s="36"/>
      <c r="P110" s="10"/>
    </row>
    <row r="111" spans="1:16">
      <c r="A111" s="10"/>
      <c r="B111" s="10"/>
      <c r="C111" s="36"/>
      <c r="D111" s="15" t="str">
        <f>IF(C111="","",IF(AND(C111&gt;='01_Setup'!$B$7,C111&lt;='01_Setup'!$B$8),'01_Setup'!$B$6,"Other year"))</f>
        <v/>
      </c>
      <c r="E111" s="10"/>
      <c r="F111" s="10"/>
      <c r="G111" s="10"/>
      <c r="H111" s="10"/>
      <c r="I111" s="11"/>
      <c r="J111" s="10"/>
      <c r="K111" s="10"/>
      <c r="L111" s="10"/>
      <c r="M111" s="10"/>
      <c r="N111" s="10"/>
      <c r="O111" s="36"/>
      <c r="P111" s="10"/>
    </row>
    <row r="112" spans="1:16">
      <c r="A112" s="10"/>
      <c r="B112" s="10"/>
      <c r="C112" s="36"/>
      <c r="D112" s="15" t="str">
        <f>IF(C112="","",IF(AND(C112&gt;='01_Setup'!$B$7,C112&lt;='01_Setup'!$B$8),'01_Setup'!$B$6,"Other year"))</f>
        <v/>
      </c>
      <c r="E112" s="10"/>
      <c r="F112" s="10"/>
      <c r="G112" s="10"/>
      <c r="H112" s="10"/>
      <c r="I112" s="11"/>
      <c r="J112" s="10"/>
      <c r="K112" s="10"/>
      <c r="L112" s="10"/>
      <c r="M112" s="10"/>
      <c r="N112" s="10"/>
      <c r="O112" s="36"/>
      <c r="P112" s="10"/>
    </row>
    <row r="113" spans="1:16">
      <c r="A113" s="10"/>
      <c r="B113" s="10"/>
      <c r="C113" s="36"/>
      <c r="D113" s="15" t="str">
        <f>IF(C113="","",IF(AND(C113&gt;='01_Setup'!$B$7,C113&lt;='01_Setup'!$B$8),'01_Setup'!$B$6,"Other year"))</f>
        <v/>
      </c>
      <c r="E113" s="10"/>
      <c r="F113" s="10"/>
      <c r="G113" s="10"/>
      <c r="H113" s="10"/>
      <c r="I113" s="11"/>
      <c r="J113" s="10"/>
      <c r="K113" s="10"/>
      <c r="L113" s="10"/>
      <c r="M113" s="10"/>
      <c r="N113" s="10"/>
      <c r="O113" s="36"/>
      <c r="P113" s="10"/>
    </row>
    <row r="114" spans="1:16">
      <c r="A114" s="10"/>
      <c r="B114" s="10"/>
      <c r="C114" s="36"/>
      <c r="D114" s="15" t="str">
        <f>IF(C114="","",IF(AND(C114&gt;='01_Setup'!$B$7,C114&lt;='01_Setup'!$B$8),'01_Setup'!$B$6,"Other year"))</f>
        <v/>
      </c>
      <c r="E114" s="10"/>
      <c r="F114" s="10"/>
      <c r="G114" s="10"/>
      <c r="H114" s="10"/>
      <c r="I114" s="11"/>
      <c r="J114" s="10"/>
      <c r="K114" s="10"/>
      <c r="L114" s="10"/>
      <c r="M114" s="10"/>
      <c r="N114" s="10"/>
      <c r="O114" s="36"/>
      <c r="P114" s="10"/>
    </row>
    <row r="115" spans="1:16">
      <c r="A115" s="10"/>
      <c r="B115" s="10"/>
      <c r="C115" s="36"/>
      <c r="D115" s="15" t="str">
        <f>IF(C115="","",IF(AND(C115&gt;='01_Setup'!$B$7,C115&lt;='01_Setup'!$B$8),'01_Setup'!$B$6,"Other year"))</f>
        <v/>
      </c>
      <c r="E115" s="10"/>
      <c r="F115" s="10"/>
      <c r="G115" s="10"/>
      <c r="H115" s="10"/>
      <c r="I115" s="11"/>
      <c r="J115" s="10"/>
      <c r="K115" s="10"/>
      <c r="L115" s="10"/>
      <c r="M115" s="10"/>
      <c r="N115" s="10"/>
      <c r="O115" s="36"/>
      <c r="P115" s="10"/>
    </row>
    <row r="116" spans="1:16">
      <c r="A116" s="10"/>
      <c r="B116" s="10"/>
      <c r="C116" s="36"/>
      <c r="D116" s="15" t="str">
        <f>IF(C116="","",IF(AND(C116&gt;='01_Setup'!$B$7,C116&lt;='01_Setup'!$B$8),'01_Setup'!$B$6,"Other year"))</f>
        <v/>
      </c>
      <c r="E116" s="10"/>
      <c r="F116" s="10"/>
      <c r="G116" s="10"/>
      <c r="H116" s="10"/>
      <c r="I116" s="11"/>
      <c r="J116" s="10"/>
      <c r="K116" s="10"/>
      <c r="L116" s="10"/>
      <c r="M116" s="10"/>
      <c r="N116" s="10"/>
      <c r="O116" s="36"/>
      <c r="P116" s="10"/>
    </row>
    <row r="117" spans="1:16">
      <c r="A117" s="10"/>
      <c r="B117" s="10"/>
      <c r="C117" s="36"/>
      <c r="D117" s="15" t="str">
        <f>IF(C117="","",IF(AND(C117&gt;='01_Setup'!$B$7,C117&lt;='01_Setup'!$B$8),'01_Setup'!$B$6,"Other year"))</f>
        <v/>
      </c>
      <c r="E117" s="10"/>
      <c r="F117" s="10"/>
      <c r="G117" s="10"/>
      <c r="H117" s="10"/>
      <c r="I117" s="11"/>
      <c r="J117" s="10"/>
      <c r="K117" s="10"/>
      <c r="L117" s="10"/>
      <c r="M117" s="10"/>
      <c r="N117" s="10"/>
      <c r="O117" s="36"/>
      <c r="P117" s="10"/>
    </row>
    <row r="118" spans="1:16">
      <c r="A118" s="10"/>
      <c r="B118" s="10"/>
      <c r="C118" s="36"/>
      <c r="D118" s="15" t="str">
        <f>IF(C118="","",IF(AND(C118&gt;='01_Setup'!$B$7,C118&lt;='01_Setup'!$B$8),'01_Setup'!$B$6,"Other year"))</f>
        <v/>
      </c>
      <c r="E118" s="10"/>
      <c r="F118" s="10"/>
      <c r="G118" s="10"/>
      <c r="H118" s="10"/>
      <c r="I118" s="11"/>
      <c r="J118" s="10"/>
      <c r="K118" s="10"/>
      <c r="L118" s="10"/>
      <c r="M118" s="10"/>
      <c r="N118" s="10"/>
      <c r="O118" s="36"/>
      <c r="P118" s="10"/>
    </row>
    <row r="119" spans="1:16">
      <c r="A119" s="10"/>
      <c r="B119" s="10"/>
      <c r="C119" s="36"/>
      <c r="D119" s="15" t="str">
        <f>IF(C119="","",IF(AND(C119&gt;='01_Setup'!$B$7,C119&lt;='01_Setup'!$B$8),'01_Setup'!$B$6,"Other year"))</f>
        <v/>
      </c>
      <c r="E119" s="10"/>
      <c r="F119" s="10"/>
      <c r="G119" s="10"/>
      <c r="H119" s="10"/>
      <c r="I119" s="11"/>
      <c r="J119" s="10"/>
      <c r="K119" s="10"/>
      <c r="L119" s="10"/>
      <c r="M119" s="10"/>
      <c r="N119" s="10"/>
      <c r="O119" s="36"/>
      <c r="P119" s="10"/>
    </row>
    <row r="120" spans="1:16">
      <c r="A120" s="10"/>
      <c r="B120" s="10"/>
      <c r="C120" s="36"/>
      <c r="D120" s="15" t="str">
        <f>IF(C120="","",IF(AND(C120&gt;='01_Setup'!$B$7,C120&lt;='01_Setup'!$B$8),'01_Setup'!$B$6,"Other year"))</f>
        <v/>
      </c>
      <c r="E120" s="10"/>
      <c r="F120" s="10"/>
      <c r="G120" s="10"/>
      <c r="H120" s="10"/>
      <c r="I120" s="11"/>
      <c r="J120" s="10"/>
      <c r="K120" s="10"/>
      <c r="L120" s="10"/>
      <c r="M120" s="10"/>
      <c r="N120" s="10"/>
      <c r="O120" s="36"/>
      <c r="P120" s="10"/>
    </row>
    <row r="121" spans="1:16">
      <c r="A121" s="10"/>
      <c r="B121" s="10"/>
      <c r="C121" s="36"/>
      <c r="D121" s="15" t="str">
        <f>IF(C121="","",IF(AND(C121&gt;='01_Setup'!$B$7,C121&lt;='01_Setup'!$B$8),'01_Setup'!$B$6,"Other year"))</f>
        <v/>
      </c>
      <c r="E121" s="10"/>
      <c r="F121" s="10"/>
      <c r="G121" s="10"/>
      <c r="H121" s="10"/>
      <c r="I121" s="11"/>
      <c r="J121" s="10"/>
      <c r="K121" s="10"/>
      <c r="L121" s="10"/>
      <c r="M121" s="10"/>
      <c r="N121" s="10"/>
      <c r="O121" s="36"/>
      <c r="P121" s="10"/>
    </row>
    <row r="122" spans="1:16">
      <c r="A122" s="10"/>
      <c r="B122" s="10"/>
      <c r="C122" s="36"/>
      <c r="D122" s="15" t="str">
        <f>IF(C122="","",IF(AND(C122&gt;='01_Setup'!$B$7,C122&lt;='01_Setup'!$B$8),'01_Setup'!$B$6,"Other year"))</f>
        <v/>
      </c>
      <c r="E122" s="10"/>
      <c r="F122" s="10"/>
      <c r="G122" s="10"/>
      <c r="H122" s="10"/>
      <c r="I122" s="11"/>
      <c r="J122" s="10"/>
      <c r="K122" s="10"/>
      <c r="L122" s="10"/>
      <c r="M122" s="10"/>
      <c r="N122" s="10"/>
      <c r="O122" s="36"/>
      <c r="P122" s="10"/>
    </row>
    <row r="123" spans="1:16">
      <c r="A123" s="10"/>
      <c r="B123" s="10"/>
      <c r="C123" s="36"/>
      <c r="D123" s="15" t="str">
        <f>IF(C123="","",IF(AND(C123&gt;='01_Setup'!$B$7,C123&lt;='01_Setup'!$B$8),'01_Setup'!$B$6,"Other year"))</f>
        <v/>
      </c>
      <c r="E123" s="10"/>
      <c r="F123" s="10"/>
      <c r="G123" s="10"/>
      <c r="H123" s="10"/>
      <c r="I123" s="11"/>
      <c r="J123" s="10"/>
      <c r="K123" s="10"/>
      <c r="L123" s="10"/>
      <c r="M123" s="10"/>
      <c r="N123" s="10"/>
      <c r="O123" s="36"/>
      <c r="P123" s="10"/>
    </row>
    <row r="124" spans="1:16">
      <c r="A124" s="10"/>
      <c r="B124" s="10"/>
      <c r="C124" s="36"/>
      <c r="D124" s="15" t="str">
        <f>IF(C124="","",IF(AND(C124&gt;='01_Setup'!$B$7,C124&lt;='01_Setup'!$B$8),'01_Setup'!$B$6,"Other year"))</f>
        <v/>
      </c>
      <c r="E124" s="10"/>
      <c r="F124" s="10"/>
      <c r="G124" s="10"/>
      <c r="H124" s="10"/>
      <c r="I124" s="11"/>
      <c r="J124" s="10"/>
      <c r="K124" s="10"/>
      <c r="L124" s="10"/>
      <c r="M124" s="10"/>
      <c r="N124" s="10"/>
      <c r="O124" s="36"/>
      <c r="P124" s="10"/>
    </row>
    <row r="125" spans="1:16">
      <c r="A125" s="10"/>
      <c r="B125" s="10"/>
      <c r="C125" s="36"/>
      <c r="D125" s="15" t="str">
        <f>IF(C125="","",IF(AND(C125&gt;='01_Setup'!$B$7,C125&lt;='01_Setup'!$B$8),'01_Setup'!$B$6,"Other year"))</f>
        <v/>
      </c>
      <c r="E125" s="10"/>
      <c r="F125" s="10"/>
      <c r="G125" s="10"/>
      <c r="H125" s="10"/>
      <c r="I125" s="11"/>
      <c r="J125" s="10"/>
      <c r="K125" s="10"/>
      <c r="L125" s="10"/>
      <c r="M125" s="10"/>
      <c r="N125" s="10"/>
      <c r="O125" s="36"/>
      <c r="P125" s="10"/>
    </row>
    <row r="126" spans="1:16">
      <c r="A126" s="10"/>
      <c r="B126" s="10"/>
      <c r="C126" s="36"/>
      <c r="D126" s="15" t="str">
        <f>IF(C126="","",IF(AND(C126&gt;='01_Setup'!$B$7,C126&lt;='01_Setup'!$B$8),'01_Setup'!$B$6,"Other year"))</f>
        <v/>
      </c>
      <c r="E126" s="10"/>
      <c r="F126" s="10"/>
      <c r="G126" s="10"/>
      <c r="H126" s="10"/>
      <c r="I126" s="11"/>
      <c r="J126" s="10"/>
      <c r="K126" s="10"/>
      <c r="L126" s="10"/>
      <c r="M126" s="10"/>
      <c r="N126" s="10"/>
      <c r="O126" s="36"/>
      <c r="P126" s="10"/>
    </row>
    <row r="127" spans="1:16">
      <c r="A127" s="10"/>
      <c r="B127" s="10"/>
      <c r="C127" s="36"/>
      <c r="D127" s="15" t="str">
        <f>IF(C127="","",IF(AND(C127&gt;='01_Setup'!$B$7,C127&lt;='01_Setup'!$B$8),'01_Setup'!$B$6,"Other year"))</f>
        <v/>
      </c>
      <c r="E127" s="10"/>
      <c r="F127" s="10"/>
      <c r="G127" s="10"/>
      <c r="H127" s="10"/>
      <c r="I127" s="11"/>
      <c r="J127" s="10"/>
      <c r="K127" s="10"/>
      <c r="L127" s="10"/>
      <c r="M127" s="10"/>
      <c r="N127" s="10"/>
      <c r="O127" s="36"/>
      <c r="P127" s="10"/>
    </row>
    <row r="128" spans="1:16">
      <c r="A128" s="10"/>
      <c r="B128" s="10"/>
      <c r="C128" s="36"/>
      <c r="D128" s="15" t="str">
        <f>IF(C128="","",IF(AND(C128&gt;='01_Setup'!$B$7,C128&lt;='01_Setup'!$B$8),'01_Setup'!$B$6,"Other year"))</f>
        <v/>
      </c>
      <c r="E128" s="10"/>
      <c r="F128" s="10"/>
      <c r="G128" s="10"/>
      <c r="H128" s="10"/>
      <c r="I128" s="11"/>
      <c r="J128" s="10"/>
      <c r="K128" s="10"/>
      <c r="L128" s="10"/>
      <c r="M128" s="10"/>
      <c r="N128" s="10"/>
      <c r="O128" s="36"/>
      <c r="P128" s="10"/>
    </row>
    <row r="129" spans="1:16">
      <c r="A129" s="10"/>
      <c r="B129" s="10"/>
      <c r="C129" s="36"/>
      <c r="D129" s="15" t="str">
        <f>IF(C129="","",IF(AND(C129&gt;='01_Setup'!$B$7,C129&lt;='01_Setup'!$B$8),'01_Setup'!$B$6,"Other year"))</f>
        <v/>
      </c>
      <c r="E129" s="10"/>
      <c r="F129" s="10"/>
      <c r="G129" s="10"/>
      <c r="H129" s="10"/>
      <c r="I129" s="11"/>
      <c r="J129" s="10"/>
      <c r="K129" s="10"/>
      <c r="L129" s="10"/>
      <c r="M129" s="10"/>
      <c r="N129" s="10"/>
      <c r="O129" s="36"/>
      <c r="P129" s="10"/>
    </row>
    <row r="130" spans="1:16">
      <c r="A130" s="10"/>
      <c r="B130" s="10"/>
      <c r="C130" s="36"/>
      <c r="D130" s="15" t="str">
        <f>IF(C130="","",IF(AND(C130&gt;='01_Setup'!$B$7,C130&lt;='01_Setup'!$B$8),'01_Setup'!$B$6,"Other year"))</f>
        <v/>
      </c>
      <c r="E130" s="10"/>
      <c r="F130" s="10"/>
      <c r="G130" s="10"/>
      <c r="H130" s="10"/>
      <c r="I130" s="11"/>
      <c r="J130" s="10"/>
      <c r="K130" s="10"/>
      <c r="L130" s="10"/>
      <c r="M130" s="10"/>
      <c r="N130" s="10"/>
      <c r="O130" s="36"/>
      <c r="P130" s="10"/>
    </row>
    <row r="131" spans="1:16">
      <c r="A131" s="10"/>
      <c r="B131" s="10"/>
      <c r="C131" s="36"/>
      <c r="D131" s="15" t="str">
        <f>IF(C131="","",IF(AND(C131&gt;='01_Setup'!$B$7,C131&lt;='01_Setup'!$B$8),'01_Setup'!$B$6,"Other year"))</f>
        <v/>
      </c>
      <c r="E131" s="10"/>
      <c r="F131" s="10"/>
      <c r="G131" s="10"/>
      <c r="H131" s="10"/>
      <c r="I131" s="11"/>
      <c r="J131" s="10"/>
      <c r="K131" s="10"/>
      <c r="L131" s="10"/>
      <c r="M131" s="10"/>
      <c r="N131" s="10"/>
      <c r="O131" s="36"/>
      <c r="P131" s="10"/>
    </row>
    <row r="132" spans="1:16">
      <c r="A132" s="10"/>
      <c r="B132" s="10"/>
      <c r="C132" s="36"/>
      <c r="D132" s="15" t="str">
        <f>IF(C132="","",IF(AND(C132&gt;='01_Setup'!$B$7,C132&lt;='01_Setup'!$B$8),'01_Setup'!$B$6,"Other year"))</f>
        <v/>
      </c>
      <c r="E132" s="10"/>
      <c r="F132" s="10"/>
      <c r="G132" s="10"/>
      <c r="H132" s="10"/>
      <c r="I132" s="11"/>
      <c r="J132" s="10"/>
      <c r="K132" s="10"/>
      <c r="L132" s="10"/>
      <c r="M132" s="10"/>
      <c r="N132" s="10"/>
      <c r="O132" s="36"/>
      <c r="P132" s="10"/>
    </row>
    <row r="133" spans="1:16">
      <c r="A133" s="10"/>
      <c r="B133" s="10"/>
      <c r="C133" s="36"/>
      <c r="D133" s="15" t="str">
        <f>IF(C133="","",IF(AND(C133&gt;='01_Setup'!$B$7,C133&lt;='01_Setup'!$B$8),'01_Setup'!$B$6,"Other year"))</f>
        <v/>
      </c>
      <c r="E133" s="10"/>
      <c r="F133" s="10"/>
      <c r="G133" s="10"/>
      <c r="H133" s="10"/>
      <c r="I133" s="11"/>
      <c r="J133" s="10"/>
      <c r="K133" s="10"/>
      <c r="L133" s="10"/>
      <c r="M133" s="10"/>
      <c r="N133" s="10"/>
      <c r="O133" s="36"/>
      <c r="P133" s="10"/>
    </row>
    <row r="134" spans="1:16">
      <c r="A134" s="10"/>
      <c r="B134" s="10"/>
      <c r="C134" s="36"/>
      <c r="D134" s="15" t="str">
        <f>IF(C134="","",IF(AND(C134&gt;='01_Setup'!$B$7,C134&lt;='01_Setup'!$B$8),'01_Setup'!$B$6,"Other year"))</f>
        <v/>
      </c>
      <c r="E134" s="10"/>
      <c r="F134" s="10"/>
      <c r="G134" s="10"/>
      <c r="H134" s="10"/>
      <c r="I134" s="11"/>
      <c r="J134" s="10"/>
      <c r="K134" s="10"/>
      <c r="L134" s="10"/>
      <c r="M134" s="10"/>
      <c r="N134" s="10"/>
      <c r="O134" s="36"/>
      <c r="P134" s="10"/>
    </row>
    <row r="135" spans="1:16">
      <c r="A135" s="10"/>
      <c r="B135" s="10"/>
      <c r="C135" s="36"/>
      <c r="D135" s="15" t="str">
        <f>IF(C135="","",IF(AND(C135&gt;='01_Setup'!$B$7,C135&lt;='01_Setup'!$B$8),'01_Setup'!$B$6,"Other year"))</f>
        <v/>
      </c>
      <c r="E135" s="10"/>
      <c r="F135" s="10"/>
      <c r="G135" s="10"/>
      <c r="H135" s="10"/>
      <c r="I135" s="11"/>
      <c r="J135" s="10"/>
      <c r="K135" s="10"/>
      <c r="L135" s="10"/>
      <c r="M135" s="10"/>
      <c r="N135" s="10"/>
      <c r="O135" s="36"/>
      <c r="P135" s="10"/>
    </row>
    <row r="136" spans="1:16">
      <c r="A136" s="10"/>
      <c r="B136" s="10"/>
      <c r="C136" s="36"/>
      <c r="D136" s="15" t="str">
        <f>IF(C136="","",IF(AND(C136&gt;='01_Setup'!$B$7,C136&lt;='01_Setup'!$B$8),'01_Setup'!$B$6,"Other year"))</f>
        <v/>
      </c>
      <c r="E136" s="10"/>
      <c r="F136" s="10"/>
      <c r="G136" s="10"/>
      <c r="H136" s="10"/>
      <c r="I136" s="11"/>
      <c r="J136" s="10"/>
      <c r="K136" s="10"/>
      <c r="L136" s="10"/>
      <c r="M136" s="10"/>
      <c r="N136" s="10"/>
      <c r="O136" s="36"/>
      <c r="P136" s="10"/>
    </row>
    <row r="137" spans="1:16">
      <c r="A137" s="10"/>
      <c r="B137" s="10"/>
      <c r="C137" s="36"/>
      <c r="D137" s="15" t="str">
        <f>IF(C137="","",IF(AND(C137&gt;='01_Setup'!$B$7,C137&lt;='01_Setup'!$B$8),'01_Setup'!$B$6,"Other year"))</f>
        <v/>
      </c>
      <c r="E137" s="10"/>
      <c r="F137" s="10"/>
      <c r="G137" s="10"/>
      <c r="H137" s="10"/>
      <c r="I137" s="11"/>
      <c r="J137" s="10"/>
      <c r="K137" s="10"/>
      <c r="L137" s="10"/>
      <c r="M137" s="10"/>
      <c r="N137" s="10"/>
      <c r="O137" s="36"/>
      <c r="P137" s="10"/>
    </row>
    <row r="138" spans="1:16">
      <c r="A138" s="10"/>
      <c r="B138" s="10"/>
      <c r="C138" s="36"/>
      <c r="D138" s="15" t="str">
        <f>IF(C138="","",IF(AND(C138&gt;='01_Setup'!$B$7,C138&lt;='01_Setup'!$B$8),'01_Setup'!$B$6,"Other year"))</f>
        <v/>
      </c>
      <c r="E138" s="10"/>
      <c r="F138" s="10"/>
      <c r="G138" s="10"/>
      <c r="H138" s="10"/>
      <c r="I138" s="11"/>
      <c r="J138" s="10"/>
      <c r="K138" s="10"/>
      <c r="L138" s="10"/>
      <c r="M138" s="10"/>
      <c r="N138" s="10"/>
      <c r="O138" s="36"/>
      <c r="P138" s="10"/>
    </row>
    <row r="139" spans="1:16">
      <c r="A139" s="10"/>
      <c r="B139" s="10"/>
      <c r="C139" s="36"/>
      <c r="D139" s="15" t="str">
        <f>IF(C139="","",IF(AND(C139&gt;='01_Setup'!$B$7,C139&lt;='01_Setup'!$B$8),'01_Setup'!$B$6,"Other year"))</f>
        <v/>
      </c>
      <c r="E139" s="10"/>
      <c r="F139" s="10"/>
      <c r="G139" s="10"/>
      <c r="H139" s="10"/>
      <c r="I139" s="11"/>
      <c r="J139" s="10"/>
      <c r="K139" s="10"/>
      <c r="L139" s="10"/>
      <c r="M139" s="10"/>
      <c r="N139" s="10"/>
      <c r="O139" s="36"/>
      <c r="P139" s="10"/>
    </row>
    <row r="140" spans="1:16">
      <c r="A140" s="10"/>
      <c r="B140" s="10"/>
      <c r="C140" s="36"/>
      <c r="D140" s="15" t="str">
        <f>IF(C140="","",IF(AND(C140&gt;='01_Setup'!$B$7,C140&lt;='01_Setup'!$B$8),'01_Setup'!$B$6,"Other year"))</f>
        <v/>
      </c>
      <c r="E140" s="10"/>
      <c r="F140" s="10"/>
      <c r="G140" s="10"/>
      <c r="H140" s="10"/>
      <c r="I140" s="11"/>
      <c r="J140" s="10"/>
      <c r="K140" s="10"/>
      <c r="L140" s="10"/>
      <c r="M140" s="10"/>
      <c r="N140" s="10"/>
      <c r="O140" s="36"/>
      <c r="P140" s="10"/>
    </row>
    <row r="141" spans="1:16">
      <c r="A141" s="10"/>
      <c r="B141" s="10"/>
      <c r="C141" s="36"/>
      <c r="D141" s="15" t="str">
        <f>IF(C141="","",IF(AND(C141&gt;='01_Setup'!$B$7,C141&lt;='01_Setup'!$B$8),'01_Setup'!$B$6,"Other year"))</f>
        <v/>
      </c>
      <c r="E141" s="10"/>
      <c r="F141" s="10"/>
      <c r="G141" s="10"/>
      <c r="H141" s="10"/>
      <c r="I141" s="11"/>
      <c r="J141" s="10"/>
      <c r="K141" s="10"/>
      <c r="L141" s="10"/>
      <c r="M141" s="10"/>
      <c r="N141" s="10"/>
      <c r="O141" s="36"/>
      <c r="P141" s="10"/>
    </row>
    <row r="142" spans="1:16">
      <c r="A142" s="10"/>
      <c r="B142" s="10"/>
      <c r="C142" s="36"/>
      <c r="D142" s="15" t="str">
        <f>IF(C142="","",IF(AND(C142&gt;='01_Setup'!$B$7,C142&lt;='01_Setup'!$B$8),'01_Setup'!$B$6,"Other year"))</f>
        <v/>
      </c>
      <c r="E142" s="10"/>
      <c r="F142" s="10"/>
      <c r="G142" s="10"/>
      <c r="H142" s="10"/>
      <c r="I142" s="11"/>
      <c r="J142" s="10"/>
      <c r="K142" s="10"/>
      <c r="L142" s="10"/>
      <c r="M142" s="10"/>
      <c r="N142" s="10"/>
      <c r="O142" s="36"/>
      <c r="P142" s="10"/>
    </row>
    <row r="143" spans="1:16">
      <c r="A143" s="10"/>
      <c r="B143" s="10"/>
      <c r="C143" s="36"/>
      <c r="D143" s="15" t="str">
        <f>IF(C143="","",IF(AND(C143&gt;='01_Setup'!$B$7,C143&lt;='01_Setup'!$B$8),'01_Setup'!$B$6,"Other year"))</f>
        <v/>
      </c>
      <c r="E143" s="10"/>
      <c r="F143" s="10"/>
      <c r="G143" s="10"/>
      <c r="H143" s="10"/>
      <c r="I143" s="11"/>
      <c r="J143" s="10"/>
      <c r="K143" s="10"/>
      <c r="L143" s="10"/>
      <c r="M143" s="10"/>
      <c r="N143" s="10"/>
      <c r="O143" s="36"/>
      <c r="P143" s="10"/>
    </row>
    <row r="144" spans="1:16">
      <c r="A144" s="10"/>
      <c r="B144" s="10"/>
      <c r="C144" s="36"/>
      <c r="D144" s="15" t="str">
        <f>IF(C144="","",IF(AND(C144&gt;='01_Setup'!$B$7,C144&lt;='01_Setup'!$B$8),'01_Setup'!$B$6,"Other year"))</f>
        <v/>
      </c>
      <c r="E144" s="10"/>
      <c r="F144" s="10"/>
      <c r="G144" s="10"/>
      <c r="H144" s="10"/>
      <c r="I144" s="11"/>
      <c r="J144" s="10"/>
      <c r="K144" s="10"/>
      <c r="L144" s="10"/>
      <c r="M144" s="10"/>
      <c r="N144" s="10"/>
      <c r="O144" s="36"/>
      <c r="P144" s="10"/>
    </row>
    <row r="145" spans="1:16">
      <c r="A145" s="10"/>
      <c r="B145" s="10"/>
      <c r="C145" s="36"/>
      <c r="D145" s="15" t="str">
        <f>IF(C145="","",IF(AND(C145&gt;='01_Setup'!$B$7,C145&lt;='01_Setup'!$B$8),'01_Setup'!$B$6,"Other year"))</f>
        <v/>
      </c>
      <c r="E145" s="10"/>
      <c r="F145" s="10"/>
      <c r="G145" s="10"/>
      <c r="H145" s="10"/>
      <c r="I145" s="11"/>
      <c r="J145" s="10"/>
      <c r="K145" s="10"/>
      <c r="L145" s="10"/>
      <c r="M145" s="10"/>
      <c r="N145" s="10"/>
      <c r="O145" s="36"/>
      <c r="P145" s="10"/>
    </row>
    <row r="146" spans="1:16">
      <c r="A146" s="10"/>
      <c r="B146" s="10"/>
      <c r="C146" s="36"/>
      <c r="D146" s="15" t="str">
        <f>IF(C146="","",IF(AND(C146&gt;='01_Setup'!$B$7,C146&lt;='01_Setup'!$B$8),'01_Setup'!$B$6,"Other year"))</f>
        <v/>
      </c>
      <c r="E146" s="10"/>
      <c r="F146" s="10"/>
      <c r="G146" s="10"/>
      <c r="H146" s="10"/>
      <c r="I146" s="11"/>
      <c r="J146" s="10"/>
      <c r="K146" s="10"/>
      <c r="L146" s="10"/>
      <c r="M146" s="10"/>
      <c r="N146" s="10"/>
      <c r="O146" s="36"/>
      <c r="P146" s="10"/>
    </row>
    <row r="147" spans="1:16">
      <c r="A147" s="10"/>
      <c r="B147" s="10"/>
      <c r="C147" s="36"/>
      <c r="D147" s="15" t="str">
        <f>IF(C147="","",IF(AND(C147&gt;='01_Setup'!$B$7,C147&lt;='01_Setup'!$B$8),'01_Setup'!$B$6,"Other year"))</f>
        <v/>
      </c>
      <c r="E147" s="10"/>
      <c r="F147" s="10"/>
      <c r="G147" s="10"/>
      <c r="H147" s="10"/>
      <c r="I147" s="11"/>
      <c r="J147" s="10"/>
      <c r="K147" s="10"/>
      <c r="L147" s="10"/>
      <c r="M147" s="10"/>
      <c r="N147" s="10"/>
      <c r="O147" s="36"/>
      <c r="P147" s="10"/>
    </row>
    <row r="148" spans="1:16">
      <c r="A148" s="10"/>
      <c r="B148" s="10"/>
      <c r="C148" s="36"/>
      <c r="D148" s="15" t="str">
        <f>IF(C148="","",IF(AND(C148&gt;='01_Setup'!$B$7,C148&lt;='01_Setup'!$B$8),'01_Setup'!$B$6,"Other year"))</f>
        <v/>
      </c>
      <c r="E148" s="10"/>
      <c r="F148" s="10"/>
      <c r="G148" s="10"/>
      <c r="H148" s="10"/>
      <c r="I148" s="11"/>
      <c r="J148" s="10"/>
      <c r="K148" s="10"/>
      <c r="L148" s="10"/>
      <c r="M148" s="10"/>
      <c r="N148" s="10"/>
      <c r="O148" s="36"/>
      <c r="P148" s="10"/>
    </row>
    <row r="149" spans="1:16">
      <c r="A149" s="10"/>
      <c r="B149" s="10"/>
      <c r="C149" s="36"/>
      <c r="D149" s="15" t="str">
        <f>IF(C149="","",IF(AND(C149&gt;='01_Setup'!$B$7,C149&lt;='01_Setup'!$B$8),'01_Setup'!$B$6,"Other year"))</f>
        <v/>
      </c>
      <c r="E149" s="10"/>
      <c r="F149" s="10"/>
      <c r="G149" s="10"/>
      <c r="H149" s="10"/>
      <c r="I149" s="11"/>
      <c r="J149" s="10"/>
      <c r="K149" s="10"/>
      <c r="L149" s="10"/>
      <c r="M149" s="10"/>
      <c r="N149" s="10"/>
      <c r="O149" s="36"/>
      <c r="P149" s="10"/>
    </row>
    <row r="150" spans="1:16">
      <c r="A150" s="10"/>
      <c r="B150" s="10"/>
      <c r="C150" s="36"/>
      <c r="D150" s="15" t="str">
        <f>IF(C150="","",IF(AND(C150&gt;='01_Setup'!$B$7,C150&lt;='01_Setup'!$B$8),'01_Setup'!$B$6,"Other year"))</f>
        <v/>
      </c>
      <c r="E150" s="10"/>
      <c r="F150" s="10"/>
      <c r="G150" s="10"/>
      <c r="H150" s="10"/>
      <c r="I150" s="11"/>
      <c r="J150" s="10"/>
      <c r="K150" s="10"/>
      <c r="L150" s="10"/>
      <c r="M150" s="10"/>
      <c r="N150" s="10"/>
      <c r="O150" s="36"/>
      <c r="P150" s="10"/>
    </row>
    <row r="151" spans="1:16">
      <c r="A151" s="10"/>
      <c r="B151" s="10"/>
      <c r="C151" s="36"/>
      <c r="D151" s="15" t="str">
        <f>IF(C151="","",IF(AND(C151&gt;='01_Setup'!$B$7,C151&lt;='01_Setup'!$B$8),'01_Setup'!$B$6,"Other year"))</f>
        <v/>
      </c>
      <c r="E151" s="10"/>
      <c r="F151" s="10"/>
      <c r="G151" s="10"/>
      <c r="H151" s="10"/>
      <c r="I151" s="11"/>
      <c r="J151" s="10"/>
      <c r="K151" s="10"/>
      <c r="L151" s="10"/>
      <c r="M151" s="10"/>
      <c r="N151" s="10"/>
      <c r="O151" s="36"/>
      <c r="P151" s="10"/>
    </row>
    <row r="152" spans="1:16">
      <c r="A152" s="10"/>
      <c r="B152" s="10"/>
      <c r="C152" s="36"/>
      <c r="D152" s="15" t="str">
        <f>IF(C152="","",IF(AND(C152&gt;='01_Setup'!$B$7,C152&lt;='01_Setup'!$B$8),'01_Setup'!$B$6,"Other year"))</f>
        <v/>
      </c>
      <c r="E152" s="10"/>
      <c r="F152" s="10"/>
      <c r="G152" s="10"/>
      <c r="H152" s="10"/>
      <c r="I152" s="11"/>
      <c r="J152" s="10"/>
      <c r="K152" s="10"/>
      <c r="L152" s="10"/>
      <c r="M152" s="10"/>
      <c r="N152" s="10"/>
      <c r="O152" s="36"/>
      <c r="P152" s="10"/>
    </row>
    <row r="153" spans="1:16">
      <c r="A153" s="10"/>
      <c r="B153" s="10"/>
      <c r="C153" s="36"/>
      <c r="D153" s="15" t="str">
        <f>IF(C153="","",IF(AND(C153&gt;='01_Setup'!$B$7,C153&lt;='01_Setup'!$B$8),'01_Setup'!$B$6,"Other year"))</f>
        <v/>
      </c>
      <c r="E153" s="10"/>
      <c r="F153" s="10"/>
      <c r="G153" s="10"/>
      <c r="H153" s="10"/>
      <c r="I153" s="11"/>
      <c r="J153" s="10"/>
      <c r="K153" s="10"/>
      <c r="L153" s="10"/>
      <c r="M153" s="10"/>
      <c r="N153" s="10"/>
      <c r="O153" s="36"/>
      <c r="P153" s="10"/>
    </row>
    <row r="154" spans="1:16">
      <c r="A154" s="10"/>
      <c r="B154" s="10"/>
      <c r="C154" s="36"/>
      <c r="D154" s="15" t="str">
        <f>IF(C154="","",IF(AND(C154&gt;='01_Setup'!$B$7,C154&lt;='01_Setup'!$B$8),'01_Setup'!$B$6,"Other year"))</f>
        <v/>
      </c>
      <c r="E154" s="10"/>
      <c r="F154" s="10"/>
      <c r="G154" s="10"/>
      <c r="H154" s="10"/>
      <c r="I154" s="11"/>
      <c r="J154" s="10"/>
      <c r="K154" s="10"/>
      <c r="L154" s="10"/>
      <c r="M154" s="10"/>
      <c r="N154" s="10"/>
      <c r="O154" s="36"/>
      <c r="P154" s="10"/>
    </row>
    <row r="155" spans="1:16">
      <c r="A155" s="10"/>
      <c r="B155" s="10"/>
      <c r="C155" s="36"/>
      <c r="D155" s="15" t="str">
        <f>IF(C155="","",IF(AND(C155&gt;='01_Setup'!$B$7,C155&lt;='01_Setup'!$B$8),'01_Setup'!$B$6,"Other year"))</f>
        <v/>
      </c>
      <c r="E155" s="10"/>
      <c r="F155" s="10"/>
      <c r="G155" s="10"/>
      <c r="H155" s="10"/>
      <c r="I155" s="11"/>
      <c r="J155" s="10"/>
      <c r="K155" s="10"/>
      <c r="L155" s="10"/>
      <c r="M155" s="10"/>
      <c r="N155" s="10"/>
      <c r="O155" s="36"/>
      <c r="P155" s="10"/>
    </row>
    <row r="156" spans="1:16">
      <c r="A156" s="10"/>
      <c r="B156" s="10"/>
      <c r="C156" s="36"/>
      <c r="D156" s="15" t="str">
        <f>IF(C156="","",IF(AND(C156&gt;='01_Setup'!$B$7,C156&lt;='01_Setup'!$B$8),'01_Setup'!$B$6,"Other year"))</f>
        <v/>
      </c>
      <c r="E156" s="10"/>
      <c r="F156" s="10"/>
      <c r="G156" s="10"/>
      <c r="H156" s="10"/>
      <c r="I156" s="11"/>
      <c r="J156" s="10"/>
      <c r="K156" s="10"/>
      <c r="L156" s="10"/>
      <c r="M156" s="10"/>
      <c r="N156" s="10"/>
      <c r="O156" s="36"/>
      <c r="P156" s="10"/>
    </row>
    <row r="157" spans="1:16">
      <c r="A157" s="10"/>
      <c r="B157" s="10"/>
      <c r="C157" s="36"/>
      <c r="D157" s="15" t="str">
        <f>IF(C157="","",IF(AND(C157&gt;='01_Setup'!$B$7,C157&lt;='01_Setup'!$B$8),'01_Setup'!$B$6,"Other year"))</f>
        <v/>
      </c>
      <c r="E157" s="10"/>
      <c r="F157" s="10"/>
      <c r="G157" s="10"/>
      <c r="H157" s="10"/>
      <c r="I157" s="11"/>
      <c r="J157" s="10"/>
      <c r="K157" s="10"/>
      <c r="L157" s="10"/>
      <c r="M157" s="10"/>
      <c r="N157" s="10"/>
      <c r="O157" s="36"/>
      <c r="P157" s="10"/>
    </row>
    <row r="158" spans="1:16">
      <c r="A158" s="10"/>
      <c r="B158" s="10"/>
      <c r="C158" s="36"/>
      <c r="D158" s="15" t="str">
        <f>IF(C158="","",IF(AND(C158&gt;='01_Setup'!$B$7,C158&lt;='01_Setup'!$B$8),'01_Setup'!$B$6,"Other year"))</f>
        <v/>
      </c>
      <c r="E158" s="10"/>
      <c r="F158" s="10"/>
      <c r="G158" s="10"/>
      <c r="H158" s="10"/>
      <c r="I158" s="11"/>
      <c r="J158" s="10"/>
      <c r="K158" s="10"/>
      <c r="L158" s="10"/>
      <c r="M158" s="10"/>
      <c r="N158" s="10"/>
      <c r="O158" s="36"/>
      <c r="P158" s="10"/>
    </row>
    <row r="159" spans="1:16">
      <c r="A159" s="10"/>
      <c r="B159" s="10"/>
      <c r="C159" s="36"/>
      <c r="D159" s="15" t="str">
        <f>IF(C159="","",IF(AND(C159&gt;='01_Setup'!$B$7,C159&lt;='01_Setup'!$B$8),'01_Setup'!$B$6,"Other year"))</f>
        <v/>
      </c>
      <c r="E159" s="10"/>
      <c r="F159" s="10"/>
      <c r="G159" s="10"/>
      <c r="H159" s="10"/>
      <c r="I159" s="11"/>
      <c r="J159" s="10"/>
      <c r="K159" s="10"/>
      <c r="L159" s="10"/>
      <c r="M159" s="10"/>
      <c r="N159" s="10"/>
      <c r="O159" s="36"/>
      <c r="P159" s="10"/>
    </row>
    <row r="160" spans="1:16">
      <c r="A160" s="10"/>
      <c r="B160" s="10"/>
      <c r="C160" s="36"/>
      <c r="D160" s="15" t="str">
        <f>IF(C160="","",IF(AND(C160&gt;='01_Setup'!$B$7,C160&lt;='01_Setup'!$B$8),'01_Setup'!$B$6,"Other year"))</f>
        <v/>
      </c>
      <c r="E160" s="10"/>
      <c r="F160" s="10"/>
      <c r="G160" s="10"/>
      <c r="H160" s="10"/>
      <c r="I160" s="11"/>
      <c r="J160" s="10"/>
      <c r="K160" s="10"/>
      <c r="L160" s="10"/>
      <c r="M160" s="10"/>
      <c r="N160" s="10"/>
      <c r="O160" s="36"/>
      <c r="P160" s="10"/>
    </row>
    <row r="161" spans="1:16">
      <c r="A161" s="10"/>
      <c r="B161" s="10"/>
      <c r="C161" s="36"/>
      <c r="D161" s="15" t="str">
        <f>IF(C161="","",IF(AND(C161&gt;='01_Setup'!$B$7,C161&lt;='01_Setup'!$B$8),'01_Setup'!$B$6,"Other year"))</f>
        <v/>
      </c>
      <c r="E161" s="10"/>
      <c r="F161" s="10"/>
      <c r="G161" s="10"/>
      <c r="H161" s="10"/>
      <c r="I161" s="11"/>
      <c r="J161" s="10"/>
      <c r="K161" s="10"/>
      <c r="L161" s="10"/>
      <c r="M161" s="10"/>
      <c r="N161" s="10"/>
      <c r="O161" s="36"/>
      <c r="P161" s="10"/>
    </row>
    <row r="162" spans="1:16">
      <c r="A162" s="10"/>
      <c r="B162" s="10"/>
      <c r="C162" s="36"/>
      <c r="D162" s="15" t="str">
        <f>IF(C162="","",IF(AND(C162&gt;='01_Setup'!$B$7,C162&lt;='01_Setup'!$B$8),'01_Setup'!$B$6,"Other year"))</f>
        <v/>
      </c>
      <c r="E162" s="10"/>
      <c r="F162" s="10"/>
      <c r="G162" s="10"/>
      <c r="H162" s="10"/>
      <c r="I162" s="11"/>
      <c r="J162" s="10"/>
      <c r="K162" s="10"/>
      <c r="L162" s="10"/>
      <c r="M162" s="10"/>
      <c r="N162" s="10"/>
      <c r="O162" s="36"/>
      <c r="P162" s="10"/>
    </row>
    <row r="163" spans="1:16">
      <c r="A163" s="10"/>
      <c r="B163" s="10"/>
      <c r="C163" s="36"/>
      <c r="D163" s="15" t="str">
        <f>IF(C163="","",IF(AND(C163&gt;='01_Setup'!$B$7,C163&lt;='01_Setup'!$B$8),'01_Setup'!$B$6,"Other year"))</f>
        <v/>
      </c>
      <c r="E163" s="10"/>
      <c r="F163" s="10"/>
      <c r="G163" s="10"/>
      <c r="H163" s="10"/>
      <c r="I163" s="11"/>
      <c r="J163" s="10"/>
      <c r="K163" s="10"/>
      <c r="L163" s="10"/>
      <c r="M163" s="10"/>
      <c r="N163" s="10"/>
      <c r="O163" s="36"/>
      <c r="P163" s="10"/>
    </row>
    <row r="164" spans="1:16">
      <c r="A164" s="10"/>
      <c r="B164" s="10"/>
      <c r="C164" s="36"/>
      <c r="D164" s="15" t="str">
        <f>IF(C164="","",IF(AND(C164&gt;='01_Setup'!$B$7,C164&lt;='01_Setup'!$B$8),'01_Setup'!$B$6,"Other year"))</f>
        <v/>
      </c>
      <c r="E164" s="10"/>
      <c r="F164" s="10"/>
      <c r="G164" s="10"/>
      <c r="H164" s="10"/>
      <c r="I164" s="11"/>
      <c r="J164" s="10"/>
      <c r="K164" s="10"/>
      <c r="L164" s="10"/>
      <c r="M164" s="10"/>
      <c r="N164" s="10"/>
      <c r="O164" s="36"/>
      <c r="P164" s="10"/>
    </row>
    <row r="165" spans="1:16">
      <c r="A165" s="10"/>
      <c r="B165" s="10"/>
      <c r="C165" s="36"/>
      <c r="D165" s="15" t="str">
        <f>IF(C165="","",IF(AND(C165&gt;='01_Setup'!$B$7,C165&lt;='01_Setup'!$B$8),'01_Setup'!$B$6,"Other year"))</f>
        <v/>
      </c>
      <c r="E165" s="10"/>
      <c r="F165" s="10"/>
      <c r="G165" s="10"/>
      <c r="H165" s="10"/>
      <c r="I165" s="11"/>
      <c r="J165" s="10"/>
      <c r="K165" s="10"/>
      <c r="L165" s="10"/>
      <c r="M165" s="10"/>
      <c r="N165" s="10"/>
      <c r="O165" s="36"/>
      <c r="P165" s="10"/>
    </row>
    <row r="166" spans="1:16">
      <c r="A166" s="10"/>
      <c r="B166" s="10"/>
      <c r="C166" s="36"/>
      <c r="D166" s="15" t="str">
        <f>IF(C166="","",IF(AND(C166&gt;='01_Setup'!$B$7,C166&lt;='01_Setup'!$B$8),'01_Setup'!$B$6,"Other year"))</f>
        <v/>
      </c>
      <c r="E166" s="10"/>
      <c r="F166" s="10"/>
      <c r="G166" s="10"/>
      <c r="H166" s="10"/>
      <c r="I166" s="11"/>
      <c r="J166" s="10"/>
      <c r="K166" s="10"/>
      <c r="L166" s="10"/>
      <c r="M166" s="10"/>
      <c r="N166" s="10"/>
      <c r="O166" s="36"/>
      <c r="P166" s="10"/>
    </row>
    <row r="167" spans="1:16">
      <c r="A167" s="10"/>
      <c r="B167" s="10"/>
      <c r="C167" s="36"/>
      <c r="D167" s="15" t="str">
        <f>IF(C167="","",IF(AND(C167&gt;='01_Setup'!$B$7,C167&lt;='01_Setup'!$B$8),'01_Setup'!$B$6,"Other year"))</f>
        <v/>
      </c>
      <c r="E167" s="10"/>
      <c r="F167" s="10"/>
      <c r="G167" s="10"/>
      <c r="H167" s="10"/>
      <c r="I167" s="11"/>
      <c r="J167" s="10"/>
      <c r="K167" s="10"/>
      <c r="L167" s="10"/>
      <c r="M167" s="10"/>
      <c r="N167" s="10"/>
      <c r="O167" s="36"/>
      <c r="P167" s="10"/>
    </row>
    <row r="168" spans="1:16">
      <c r="A168" s="10"/>
      <c r="B168" s="10"/>
      <c r="C168" s="36"/>
      <c r="D168" s="15" t="str">
        <f>IF(C168="","",IF(AND(C168&gt;='01_Setup'!$B$7,C168&lt;='01_Setup'!$B$8),'01_Setup'!$B$6,"Other year"))</f>
        <v/>
      </c>
      <c r="E168" s="10"/>
      <c r="F168" s="10"/>
      <c r="G168" s="10"/>
      <c r="H168" s="10"/>
      <c r="I168" s="11"/>
      <c r="J168" s="10"/>
      <c r="K168" s="10"/>
      <c r="L168" s="10"/>
      <c r="M168" s="10"/>
      <c r="N168" s="10"/>
      <c r="O168" s="36"/>
      <c r="P168" s="10"/>
    </row>
    <row r="169" spans="1:16">
      <c r="A169" s="10"/>
      <c r="B169" s="10"/>
      <c r="C169" s="36"/>
      <c r="D169" s="15" t="str">
        <f>IF(C169="","",IF(AND(C169&gt;='01_Setup'!$B$7,C169&lt;='01_Setup'!$B$8),'01_Setup'!$B$6,"Other year"))</f>
        <v/>
      </c>
      <c r="E169" s="10"/>
      <c r="F169" s="10"/>
      <c r="G169" s="10"/>
      <c r="H169" s="10"/>
      <c r="I169" s="11"/>
      <c r="J169" s="10"/>
      <c r="K169" s="10"/>
      <c r="L169" s="10"/>
      <c r="M169" s="10"/>
      <c r="N169" s="10"/>
      <c r="O169" s="36"/>
      <c r="P169" s="10"/>
    </row>
    <row r="170" spans="1:16">
      <c r="A170" s="10"/>
      <c r="B170" s="10"/>
      <c r="C170" s="36"/>
      <c r="D170" s="15" t="str">
        <f>IF(C170="","",IF(AND(C170&gt;='01_Setup'!$B$7,C170&lt;='01_Setup'!$B$8),'01_Setup'!$B$6,"Other year"))</f>
        <v/>
      </c>
      <c r="E170" s="10"/>
      <c r="F170" s="10"/>
      <c r="G170" s="10"/>
      <c r="H170" s="10"/>
      <c r="I170" s="11"/>
      <c r="J170" s="10"/>
      <c r="K170" s="10"/>
      <c r="L170" s="10"/>
      <c r="M170" s="10"/>
      <c r="N170" s="10"/>
      <c r="O170" s="36"/>
      <c r="P170" s="10"/>
    </row>
    <row r="171" spans="1:16">
      <c r="A171" s="10"/>
      <c r="B171" s="10"/>
      <c r="C171" s="36"/>
      <c r="D171" s="15" t="str">
        <f>IF(C171="","",IF(AND(C171&gt;='01_Setup'!$B$7,C171&lt;='01_Setup'!$B$8),'01_Setup'!$B$6,"Other year"))</f>
        <v/>
      </c>
      <c r="E171" s="10"/>
      <c r="F171" s="10"/>
      <c r="G171" s="10"/>
      <c r="H171" s="10"/>
      <c r="I171" s="11"/>
      <c r="J171" s="10"/>
      <c r="K171" s="10"/>
      <c r="L171" s="10"/>
      <c r="M171" s="10"/>
      <c r="N171" s="10"/>
      <c r="O171" s="36"/>
      <c r="P171" s="10"/>
    </row>
    <row r="172" spans="1:16">
      <c r="A172" s="10"/>
      <c r="B172" s="10"/>
      <c r="C172" s="36"/>
      <c r="D172" s="15" t="str">
        <f>IF(C172="","",IF(AND(C172&gt;='01_Setup'!$B$7,C172&lt;='01_Setup'!$B$8),'01_Setup'!$B$6,"Other year"))</f>
        <v/>
      </c>
      <c r="E172" s="10"/>
      <c r="F172" s="10"/>
      <c r="G172" s="10"/>
      <c r="H172" s="10"/>
      <c r="I172" s="11"/>
      <c r="J172" s="10"/>
      <c r="K172" s="10"/>
      <c r="L172" s="10"/>
      <c r="M172" s="10"/>
      <c r="N172" s="10"/>
      <c r="O172" s="36"/>
      <c r="P172" s="10"/>
    </row>
    <row r="173" spans="1:16">
      <c r="A173" s="10"/>
      <c r="B173" s="10"/>
      <c r="C173" s="36"/>
      <c r="D173" s="15" t="str">
        <f>IF(C173="","",IF(AND(C173&gt;='01_Setup'!$B$7,C173&lt;='01_Setup'!$B$8),'01_Setup'!$B$6,"Other year"))</f>
        <v/>
      </c>
      <c r="E173" s="10"/>
      <c r="F173" s="10"/>
      <c r="G173" s="10"/>
      <c r="H173" s="10"/>
      <c r="I173" s="11"/>
      <c r="J173" s="10"/>
      <c r="K173" s="10"/>
      <c r="L173" s="10"/>
      <c r="M173" s="10"/>
      <c r="N173" s="10"/>
      <c r="O173" s="36"/>
      <c r="P173" s="10"/>
    </row>
    <row r="174" spans="1:16">
      <c r="A174" s="10"/>
      <c r="B174" s="10"/>
      <c r="C174" s="36"/>
      <c r="D174" s="15" t="str">
        <f>IF(C174="","",IF(AND(C174&gt;='01_Setup'!$B$7,C174&lt;='01_Setup'!$B$8),'01_Setup'!$B$6,"Other year"))</f>
        <v/>
      </c>
      <c r="E174" s="10"/>
      <c r="F174" s="10"/>
      <c r="G174" s="10"/>
      <c r="H174" s="10"/>
      <c r="I174" s="11"/>
      <c r="J174" s="10"/>
      <c r="K174" s="10"/>
      <c r="L174" s="10"/>
      <c r="M174" s="10"/>
      <c r="N174" s="10"/>
      <c r="O174" s="36"/>
      <c r="P174" s="10"/>
    </row>
    <row r="175" spans="1:16">
      <c r="A175" s="10"/>
      <c r="B175" s="10"/>
      <c r="C175" s="36"/>
      <c r="D175" s="15" t="str">
        <f>IF(C175="","",IF(AND(C175&gt;='01_Setup'!$B$7,C175&lt;='01_Setup'!$B$8),'01_Setup'!$B$6,"Other year"))</f>
        <v/>
      </c>
      <c r="E175" s="10"/>
      <c r="F175" s="10"/>
      <c r="G175" s="10"/>
      <c r="H175" s="10"/>
      <c r="I175" s="11"/>
      <c r="J175" s="10"/>
      <c r="K175" s="10"/>
      <c r="L175" s="10"/>
      <c r="M175" s="10"/>
      <c r="N175" s="10"/>
      <c r="O175" s="36"/>
      <c r="P175" s="10"/>
    </row>
    <row r="176" spans="1:16">
      <c r="A176" s="10"/>
      <c r="B176" s="10"/>
      <c r="C176" s="36"/>
      <c r="D176" s="15" t="str">
        <f>IF(C176="","",IF(AND(C176&gt;='01_Setup'!$B$7,C176&lt;='01_Setup'!$B$8),'01_Setup'!$B$6,"Other year"))</f>
        <v/>
      </c>
      <c r="E176" s="10"/>
      <c r="F176" s="10"/>
      <c r="G176" s="10"/>
      <c r="H176" s="10"/>
      <c r="I176" s="11"/>
      <c r="J176" s="10"/>
      <c r="K176" s="10"/>
      <c r="L176" s="10"/>
      <c r="M176" s="10"/>
      <c r="N176" s="10"/>
      <c r="O176" s="36"/>
      <c r="P176" s="10"/>
    </row>
    <row r="177" spans="1:16">
      <c r="A177" s="10"/>
      <c r="B177" s="10"/>
      <c r="C177" s="36"/>
      <c r="D177" s="15" t="str">
        <f>IF(C177="","",IF(AND(C177&gt;='01_Setup'!$B$7,C177&lt;='01_Setup'!$B$8),'01_Setup'!$B$6,"Other year"))</f>
        <v/>
      </c>
      <c r="E177" s="10"/>
      <c r="F177" s="10"/>
      <c r="G177" s="10"/>
      <c r="H177" s="10"/>
      <c r="I177" s="11"/>
      <c r="J177" s="10"/>
      <c r="K177" s="10"/>
      <c r="L177" s="10"/>
      <c r="M177" s="10"/>
      <c r="N177" s="10"/>
      <c r="O177" s="36"/>
      <c r="P177" s="10"/>
    </row>
    <row r="178" spans="1:16">
      <c r="A178" s="10"/>
      <c r="B178" s="10"/>
      <c r="C178" s="36"/>
      <c r="D178" s="15" t="str">
        <f>IF(C178="","",IF(AND(C178&gt;='01_Setup'!$B$7,C178&lt;='01_Setup'!$B$8),'01_Setup'!$B$6,"Other year"))</f>
        <v/>
      </c>
      <c r="E178" s="10"/>
      <c r="F178" s="10"/>
      <c r="G178" s="10"/>
      <c r="H178" s="10"/>
      <c r="I178" s="11"/>
      <c r="J178" s="10"/>
      <c r="K178" s="10"/>
      <c r="L178" s="10"/>
      <c r="M178" s="10"/>
      <c r="N178" s="10"/>
      <c r="O178" s="36"/>
      <c r="P178" s="10"/>
    </row>
    <row r="179" spans="1:16">
      <c r="A179" s="10"/>
      <c r="B179" s="10"/>
      <c r="C179" s="36"/>
      <c r="D179" s="15" t="str">
        <f>IF(C179="","",IF(AND(C179&gt;='01_Setup'!$B$7,C179&lt;='01_Setup'!$B$8),'01_Setup'!$B$6,"Other year"))</f>
        <v/>
      </c>
      <c r="E179" s="10"/>
      <c r="F179" s="10"/>
      <c r="G179" s="10"/>
      <c r="H179" s="10"/>
      <c r="I179" s="11"/>
      <c r="J179" s="10"/>
      <c r="K179" s="10"/>
      <c r="L179" s="10"/>
      <c r="M179" s="10"/>
      <c r="N179" s="10"/>
      <c r="O179" s="36"/>
      <c r="P179" s="10"/>
    </row>
    <row r="180" spans="1:16">
      <c r="A180" s="10"/>
      <c r="B180" s="10"/>
      <c r="C180" s="36"/>
      <c r="D180" s="15" t="str">
        <f>IF(C180="","",IF(AND(C180&gt;='01_Setup'!$B$7,C180&lt;='01_Setup'!$B$8),'01_Setup'!$B$6,"Other year"))</f>
        <v/>
      </c>
      <c r="E180" s="10"/>
      <c r="F180" s="10"/>
      <c r="G180" s="10"/>
      <c r="H180" s="10"/>
      <c r="I180" s="11"/>
      <c r="J180" s="10"/>
      <c r="K180" s="10"/>
      <c r="L180" s="10"/>
      <c r="M180" s="10"/>
      <c r="N180" s="10"/>
      <c r="O180" s="36"/>
      <c r="P180" s="10"/>
    </row>
    <row r="181" spans="1:16">
      <c r="A181" s="10"/>
      <c r="B181" s="10"/>
      <c r="C181" s="36"/>
      <c r="D181" s="15" t="str">
        <f>IF(C181="","",IF(AND(C181&gt;='01_Setup'!$B$7,C181&lt;='01_Setup'!$B$8),'01_Setup'!$B$6,"Other year"))</f>
        <v/>
      </c>
      <c r="E181" s="10"/>
      <c r="F181" s="10"/>
      <c r="G181" s="10"/>
      <c r="H181" s="10"/>
      <c r="I181" s="11"/>
      <c r="J181" s="10"/>
      <c r="K181" s="10"/>
      <c r="L181" s="10"/>
      <c r="M181" s="10"/>
      <c r="N181" s="10"/>
      <c r="O181" s="36"/>
      <c r="P181" s="10"/>
    </row>
    <row r="182" spans="1:16">
      <c r="A182" s="10"/>
      <c r="B182" s="10"/>
      <c r="C182" s="36"/>
      <c r="D182" s="15" t="str">
        <f>IF(C182="","",IF(AND(C182&gt;='01_Setup'!$B$7,C182&lt;='01_Setup'!$B$8),'01_Setup'!$B$6,"Other year"))</f>
        <v/>
      </c>
      <c r="E182" s="10"/>
      <c r="F182" s="10"/>
      <c r="G182" s="10"/>
      <c r="H182" s="10"/>
      <c r="I182" s="11"/>
      <c r="J182" s="10"/>
      <c r="K182" s="10"/>
      <c r="L182" s="10"/>
      <c r="M182" s="10"/>
      <c r="N182" s="10"/>
      <c r="O182" s="36"/>
      <c r="P182" s="10"/>
    </row>
    <row r="183" spans="1:16">
      <c r="A183" s="10"/>
      <c r="B183" s="10"/>
      <c r="C183" s="36"/>
      <c r="D183" s="15" t="str">
        <f>IF(C183="","",IF(AND(C183&gt;='01_Setup'!$B$7,C183&lt;='01_Setup'!$B$8),'01_Setup'!$B$6,"Other year"))</f>
        <v/>
      </c>
      <c r="E183" s="10"/>
      <c r="F183" s="10"/>
      <c r="G183" s="10"/>
      <c r="H183" s="10"/>
      <c r="I183" s="11"/>
      <c r="J183" s="10"/>
      <c r="K183" s="10"/>
      <c r="L183" s="10"/>
      <c r="M183" s="10"/>
      <c r="N183" s="10"/>
      <c r="O183" s="36"/>
      <c r="P183" s="10"/>
    </row>
    <row r="184" spans="1:16">
      <c r="A184" s="10"/>
      <c r="B184" s="10"/>
      <c r="C184" s="36"/>
      <c r="D184" s="15" t="str">
        <f>IF(C184="","",IF(AND(C184&gt;='01_Setup'!$B$7,C184&lt;='01_Setup'!$B$8),'01_Setup'!$B$6,"Other year"))</f>
        <v/>
      </c>
      <c r="E184" s="10"/>
      <c r="F184" s="10"/>
      <c r="G184" s="10"/>
      <c r="H184" s="10"/>
      <c r="I184" s="11"/>
      <c r="J184" s="10"/>
      <c r="K184" s="10"/>
      <c r="L184" s="10"/>
      <c r="M184" s="10"/>
      <c r="N184" s="10"/>
      <c r="O184" s="36"/>
      <c r="P184" s="10"/>
    </row>
    <row r="185" spans="1:16">
      <c r="A185" s="10"/>
      <c r="B185" s="10"/>
      <c r="C185" s="36"/>
      <c r="D185" s="15" t="str">
        <f>IF(C185="","",IF(AND(C185&gt;='01_Setup'!$B$7,C185&lt;='01_Setup'!$B$8),'01_Setup'!$B$6,"Other year"))</f>
        <v/>
      </c>
      <c r="E185" s="10"/>
      <c r="F185" s="10"/>
      <c r="G185" s="10"/>
      <c r="H185" s="10"/>
      <c r="I185" s="11"/>
      <c r="J185" s="10"/>
      <c r="K185" s="10"/>
      <c r="L185" s="10"/>
      <c r="M185" s="10"/>
      <c r="N185" s="10"/>
      <c r="O185" s="36"/>
      <c r="P185" s="10"/>
    </row>
    <row r="186" spans="1:16">
      <c r="A186" s="10"/>
      <c r="B186" s="10"/>
      <c r="C186" s="36"/>
      <c r="D186" s="15" t="str">
        <f>IF(C186="","",IF(AND(C186&gt;='01_Setup'!$B$7,C186&lt;='01_Setup'!$B$8),'01_Setup'!$B$6,"Other year"))</f>
        <v/>
      </c>
      <c r="E186" s="10"/>
      <c r="F186" s="10"/>
      <c r="G186" s="10"/>
      <c r="H186" s="10"/>
      <c r="I186" s="11"/>
      <c r="J186" s="10"/>
      <c r="K186" s="10"/>
      <c r="L186" s="10"/>
      <c r="M186" s="10"/>
      <c r="N186" s="10"/>
      <c r="O186" s="36"/>
      <c r="P186" s="10"/>
    </row>
    <row r="187" spans="1:16">
      <c r="A187" s="10"/>
      <c r="B187" s="10"/>
      <c r="C187" s="36"/>
      <c r="D187" s="15" t="str">
        <f>IF(C187="","",IF(AND(C187&gt;='01_Setup'!$B$7,C187&lt;='01_Setup'!$B$8),'01_Setup'!$B$6,"Other year"))</f>
        <v/>
      </c>
      <c r="E187" s="10"/>
      <c r="F187" s="10"/>
      <c r="G187" s="10"/>
      <c r="H187" s="10"/>
      <c r="I187" s="11"/>
      <c r="J187" s="10"/>
      <c r="K187" s="10"/>
      <c r="L187" s="10"/>
      <c r="M187" s="10"/>
      <c r="N187" s="10"/>
      <c r="O187" s="36"/>
      <c r="P187" s="10"/>
    </row>
    <row r="188" spans="1:16">
      <c r="A188" s="10"/>
      <c r="B188" s="10"/>
      <c r="C188" s="36"/>
      <c r="D188" s="15" t="str">
        <f>IF(C188="","",IF(AND(C188&gt;='01_Setup'!$B$7,C188&lt;='01_Setup'!$B$8),'01_Setup'!$B$6,"Other year"))</f>
        <v/>
      </c>
      <c r="E188" s="10"/>
      <c r="F188" s="10"/>
      <c r="G188" s="10"/>
      <c r="H188" s="10"/>
      <c r="I188" s="11"/>
      <c r="J188" s="10"/>
      <c r="K188" s="10"/>
      <c r="L188" s="10"/>
      <c r="M188" s="10"/>
      <c r="N188" s="10"/>
      <c r="O188" s="36"/>
      <c r="P188" s="10"/>
    </row>
    <row r="189" spans="1:16">
      <c r="A189" s="10"/>
      <c r="B189" s="10"/>
      <c r="C189" s="36"/>
      <c r="D189" s="15" t="str">
        <f>IF(C189="","",IF(AND(C189&gt;='01_Setup'!$B$7,C189&lt;='01_Setup'!$B$8),'01_Setup'!$B$6,"Other year"))</f>
        <v/>
      </c>
      <c r="E189" s="10"/>
      <c r="F189" s="10"/>
      <c r="G189" s="10"/>
      <c r="H189" s="10"/>
      <c r="I189" s="11"/>
      <c r="J189" s="10"/>
      <c r="K189" s="10"/>
      <c r="L189" s="10"/>
      <c r="M189" s="10"/>
      <c r="N189" s="10"/>
      <c r="O189" s="36"/>
      <c r="P189" s="10"/>
    </row>
    <row r="190" spans="1:16">
      <c r="A190" s="10"/>
      <c r="B190" s="10"/>
      <c r="C190" s="36"/>
      <c r="D190" s="15" t="str">
        <f>IF(C190="","",IF(AND(C190&gt;='01_Setup'!$B$7,C190&lt;='01_Setup'!$B$8),'01_Setup'!$B$6,"Other year"))</f>
        <v/>
      </c>
      <c r="E190" s="10"/>
      <c r="F190" s="10"/>
      <c r="G190" s="10"/>
      <c r="H190" s="10"/>
      <c r="I190" s="11"/>
      <c r="J190" s="10"/>
      <c r="K190" s="10"/>
      <c r="L190" s="10"/>
      <c r="M190" s="10"/>
      <c r="N190" s="10"/>
      <c r="O190" s="36"/>
      <c r="P190" s="10"/>
    </row>
    <row r="191" spans="1:16">
      <c r="A191" s="10"/>
      <c r="B191" s="10"/>
      <c r="C191" s="36"/>
      <c r="D191" s="15" t="str">
        <f>IF(C191="","",IF(AND(C191&gt;='01_Setup'!$B$7,C191&lt;='01_Setup'!$B$8),'01_Setup'!$B$6,"Other year"))</f>
        <v/>
      </c>
      <c r="E191" s="10"/>
      <c r="F191" s="10"/>
      <c r="G191" s="10"/>
      <c r="H191" s="10"/>
      <c r="I191" s="11"/>
      <c r="J191" s="10"/>
      <c r="K191" s="10"/>
      <c r="L191" s="10"/>
      <c r="M191" s="10"/>
      <c r="N191" s="10"/>
      <c r="O191" s="36"/>
      <c r="P191" s="10"/>
    </row>
    <row r="192" spans="1:16">
      <c r="A192" s="10"/>
      <c r="B192" s="10"/>
      <c r="C192" s="36"/>
      <c r="D192" s="15" t="str">
        <f>IF(C192="","",IF(AND(C192&gt;='01_Setup'!$B$7,C192&lt;='01_Setup'!$B$8),'01_Setup'!$B$6,"Other year"))</f>
        <v/>
      </c>
      <c r="E192" s="10"/>
      <c r="F192" s="10"/>
      <c r="G192" s="10"/>
      <c r="H192" s="10"/>
      <c r="I192" s="11"/>
      <c r="J192" s="10"/>
      <c r="K192" s="10"/>
      <c r="L192" s="10"/>
      <c r="M192" s="10"/>
      <c r="N192" s="10"/>
      <c r="O192" s="36"/>
      <c r="P192" s="10"/>
    </row>
    <row r="193" spans="1:16">
      <c r="A193" s="10"/>
      <c r="B193" s="10"/>
      <c r="C193" s="36"/>
      <c r="D193" s="15" t="str">
        <f>IF(C193="","",IF(AND(C193&gt;='01_Setup'!$B$7,C193&lt;='01_Setup'!$B$8),'01_Setup'!$B$6,"Other year"))</f>
        <v/>
      </c>
      <c r="E193" s="10"/>
      <c r="F193" s="10"/>
      <c r="G193" s="10"/>
      <c r="H193" s="10"/>
      <c r="I193" s="11"/>
      <c r="J193" s="10"/>
      <c r="K193" s="10"/>
      <c r="L193" s="10"/>
      <c r="M193" s="10"/>
      <c r="N193" s="10"/>
      <c r="O193" s="36"/>
      <c r="P193" s="10"/>
    </row>
    <row r="194" spans="1:16">
      <c r="A194" s="10"/>
      <c r="B194" s="10"/>
      <c r="C194" s="36"/>
      <c r="D194" s="15" t="str">
        <f>IF(C194="","",IF(AND(C194&gt;='01_Setup'!$B$7,C194&lt;='01_Setup'!$B$8),'01_Setup'!$B$6,"Other year"))</f>
        <v/>
      </c>
      <c r="E194" s="10"/>
      <c r="F194" s="10"/>
      <c r="G194" s="10"/>
      <c r="H194" s="10"/>
      <c r="I194" s="11"/>
      <c r="J194" s="10"/>
      <c r="K194" s="10"/>
      <c r="L194" s="10"/>
      <c r="M194" s="10"/>
      <c r="N194" s="10"/>
      <c r="O194" s="36"/>
      <c r="P194" s="10"/>
    </row>
    <row r="195" spans="1:16">
      <c r="A195" s="10"/>
      <c r="B195" s="10"/>
      <c r="C195" s="36"/>
      <c r="D195" s="15" t="str">
        <f>IF(C195="","",IF(AND(C195&gt;='01_Setup'!$B$7,C195&lt;='01_Setup'!$B$8),'01_Setup'!$B$6,"Other year"))</f>
        <v/>
      </c>
      <c r="E195" s="10"/>
      <c r="F195" s="10"/>
      <c r="G195" s="10"/>
      <c r="H195" s="10"/>
      <c r="I195" s="11"/>
      <c r="J195" s="10"/>
      <c r="K195" s="10"/>
      <c r="L195" s="10"/>
      <c r="M195" s="10"/>
      <c r="N195" s="10"/>
      <c r="O195" s="36"/>
      <c r="P195" s="10"/>
    </row>
    <row r="196" spans="1:16">
      <c r="A196" s="10"/>
      <c r="B196" s="10"/>
      <c r="C196" s="36"/>
      <c r="D196" s="15" t="str">
        <f>IF(C196="","",IF(AND(C196&gt;='01_Setup'!$B$7,C196&lt;='01_Setup'!$B$8),'01_Setup'!$B$6,"Other year"))</f>
        <v/>
      </c>
      <c r="E196" s="10"/>
      <c r="F196" s="10"/>
      <c r="G196" s="10"/>
      <c r="H196" s="10"/>
      <c r="I196" s="11"/>
      <c r="J196" s="10"/>
      <c r="K196" s="10"/>
      <c r="L196" s="10"/>
      <c r="M196" s="10"/>
      <c r="N196" s="10"/>
      <c r="O196" s="36"/>
      <c r="P196" s="10"/>
    </row>
    <row r="197" spans="1:16">
      <c r="A197" s="10"/>
      <c r="B197" s="10"/>
      <c r="C197" s="36"/>
      <c r="D197" s="15" t="str">
        <f>IF(C197="","",IF(AND(C197&gt;='01_Setup'!$B$7,C197&lt;='01_Setup'!$B$8),'01_Setup'!$B$6,"Other year"))</f>
        <v/>
      </c>
      <c r="E197" s="10"/>
      <c r="F197" s="10"/>
      <c r="G197" s="10"/>
      <c r="H197" s="10"/>
      <c r="I197" s="11"/>
      <c r="J197" s="10"/>
      <c r="K197" s="10"/>
      <c r="L197" s="10"/>
      <c r="M197" s="10"/>
      <c r="N197" s="10"/>
      <c r="O197" s="36"/>
      <c r="P197" s="10"/>
    </row>
    <row r="198" spans="1:16">
      <c r="A198" s="10"/>
      <c r="B198" s="10"/>
      <c r="C198" s="36"/>
      <c r="D198" s="15" t="str">
        <f>IF(C198="","",IF(AND(C198&gt;='01_Setup'!$B$7,C198&lt;='01_Setup'!$B$8),'01_Setup'!$B$6,"Other year"))</f>
        <v/>
      </c>
      <c r="E198" s="10"/>
      <c r="F198" s="10"/>
      <c r="G198" s="10"/>
      <c r="H198" s="10"/>
      <c r="I198" s="11"/>
      <c r="J198" s="10"/>
      <c r="K198" s="10"/>
      <c r="L198" s="10"/>
      <c r="M198" s="10"/>
      <c r="N198" s="10"/>
      <c r="O198" s="36"/>
      <c r="P198" s="10"/>
    </row>
    <row r="199" spans="1:16">
      <c r="A199" s="10"/>
      <c r="B199" s="10"/>
      <c r="C199" s="36"/>
      <c r="D199" s="15" t="str">
        <f>IF(C199="","",IF(AND(C199&gt;='01_Setup'!$B$7,C199&lt;='01_Setup'!$B$8),'01_Setup'!$B$6,"Other year"))</f>
        <v/>
      </c>
      <c r="E199" s="10"/>
      <c r="F199" s="10"/>
      <c r="G199" s="10"/>
      <c r="H199" s="10"/>
      <c r="I199" s="11"/>
      <c r="J199" s="10"/>
      <c r="K199" s="10"/>
      <c r="L199" s="10"/>
      <c r="M199" s="10"/>
      <c r="N199" s="10"/>
      <c r="O199" s="36"/>
      <c r="P199" s="10"/>
    </row>
    <row r="200" spans="1:16">
      <c r="A200" s="10"/>
      <c r="B200" s="10"/>
      <c r="C200" s="36"/>
      <c r="D200" s="15" t="str">
        <f>IF(C200="","",IF(AND(C200&gt;='01_Setup'!$B$7,C200&lt;='01_Setup'!$B$8),'01_Setup'!$B$6,"Other year"))</f>
        <v/>
      </c>
      <c r="E200" s="10"/>
      <c r="F200" s="10"/>
      <c r="G200" s="10"/>
      <c r="H200" s="10"/>
      <c r="I200" s="11"/>
      <c r="J200" s="10"/>
      <c r="K200" s="10"/>
      <c r="L200" s="10"/>
      <c r="M200" s="10"/>
      <c r="N200" s="10"/>
      <c r="O200" s="36"/>
      <c r="P200" s="10"/>
    </row>
    <row r="201" spans="1:16">
      <c r="A201" s="10"/>
      <c r="B201" s="10"/>
      <c r="C201" s="36"/>
      <c r="D201" s="15" t="str">
        <f>IF(C201="","",IF(AND(C201&gt;='01_Setup'!$B$7,C201&lt;='01_Setup'!$B$8),'01_Setup'!$B$6,"Other year"))</f>
        <v/>
      </c>
      <c r="E201" s="10"/>
      <c r="F201" s="10"/>
      <c r="G201" s="10"/>
      <c r="H201" s="10"/>
      <c r="I201" s="11"/>
      <c r="J201" s="10"/>
      <c r="K201" s="10"/>
      <c r="L201" s="10"/>
      <c r="M201" s="10"/>
      <c r="N201" s="10"/>
      <c r="O201" s="36"/>
      <c r="P201" s="10"/>
    </row>
    <row r="202" spans="1:16">
      <c r="A202" s="10"/>
      <c r="B202" s="10"/>
      <c r="C202" s="36"/>
      <c r="D202" s="15" t="str">
        <f>IF(C202="","",IF(AND(C202&gt;='01_Setup'!$B$7,C202&lt;='01_Setup'!$B$8),'01_Setup'!$B$6,"Other year"))</f>
        <v/>
      </c>
      <c r="E202" s="10"/>
      <c r="F202" s="10"/>
      <c r="G202" s="10"/>
      <c r="H202" s="10"/>
      <c r="I202" s="11"/>
      <c r="J202" s="10"/>
      <c r="K202" s="10"/>
      <c r="L202" s="10"/>
      <c r="M202" s="10"/>
      <c r="N202" s="10"/>
      <c r="O202" s="36"/>
      <c r="P202" s="10"/>
    </row>
    <row r="203" spans="1:16">
      <c r="A203" s="10"/>
      <c r="B203" s="10"/>
      <c r="C203" s="36"/>
      <c r="D203" s="15" t="str">
        <f>IF(C203="","",IF(AND(C203&gt;='01_Setup'!$B$7,C203&lt;='01_Setup'!$B$8),'01_Setup'!$B$6,"Other year"))</f>
        <v/>
      </c>
      <c r="E203" s="10"/>
      <c r="F203" s="10"/>
      <c r="G203" s="10"/>
      <c r="H203" s="10"/>
      <c r="I203" s="11"/>
      <c r="J203" s="10"/>
      <c r="K203" s="10"/>
      <c r="L203" s="10"/>
      <c r="M203" s="10"/>
      <c r="N203" s="10"/>
      <c r="O203" s="36"/>
      <c r="P203" s="10"/>
    </row>
    <row r="204" spans="1:16">
      <c r="A204" s="10"/>
      <c r="B204" s="10"/>
      <c r="C204" s="36"/>
      <c r="D204" s="15" t="str">
        <f>IF(C204="","",IF(AND(C204&gt;='01_Setup'!$B$7,C204&lt;='01_Setup'!$B$8),'01_Setup'!$B$6,"Other year"))</f>
        <v/>
      </c>
      <c r="E204" s="10"/>
      <c r="F204" s="10"/>
      <c r="G204" s="10"/>
      <c r="H204" s="10"/>
      <c r="I204" s="11"/>
      <c r="J204" s="10"/>
      <c r="K204" s="10"/>
      <c r="L204" s="10"/>
      <c r="M204" s="10"/>
      <c r="N204" s="10"/>
      <c r="O204" s="36"/>
      <c r="P204" s="10"/>
    </row>
    <row r="205" spans="1:16">
      <c r="A205" s="10"/>
      <c r="B205" s="10"/>
      <c r="C205" s="36"/>
      <c r="D205" s="15" t="str">
        <f>IF(C205="","",IF(AND(C205&gt;='01_Setup'!$B$7,C205&lt;='01_Setup'!$B$8),'01_Setup'!$B$6,"Other year"))</f>
        <v/>
      </c>
      <c r="E205" s="10"/>
      <c r="F205" s="10"/>
      <c r="G205" s="10"/>
      <c r="H205" s="10"/>
      <c r="I205" s="11"/>
      <c r="J205" s="10"/>
      <c r="K205" s="10"/>
      <c r="L205" s="10"/>
      <c r="M205" s="10"/>
      <c r="N205" s="10"/>
      <c r="O205" s="36"/>
      <c r="P205" s="10"/>
    </row>
    <row r="206" spans="1:16">
      <c r="A206" s="10"/>
      <c r="B206" s="10"/>
      <c r="C206" s="36"/>
      <c r="D206" s="15" t="str">
        <f>IF(C206="","",IF(AND(C206&gt;='01_Setup'!$B$7,C206&lt;='01_Setup'!$B$8),'01_Setup'!$B$6,"Other year"))</f>
        <v/>
      </c>
      <c r="E206" s="10"/>
      <c r="F206" s="10"/>
      <c r="G206" s="10"/>
      <c r="H206" s="10"/>
      <c r="I206" s="11"/>
      <c r="J206" s="10"/>
      <c r="K206" s="10"/>
      <c r="L206" s="10"/>
      <c r="M206" s="10"/>
      <c r="N206" s="10"/>
      <c r="O206" s="36"/>
      <c r="P206" s="10"/>
    </row>
  </sheetData>
  <sheetProtection sheet="1" objects="1" scenarios="1" sort="0" autoFilter="0"/>
  <mergeCells count="2">
    <mergeCell ref="A1:P1"/>
    <mergeCell ref="A3:P4"/>
  </mergeCells>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2">
        <x14:dataValidation type="list" xr:uid="{00000000-0002-0000-0B00-000000000000}">
          <x14:formula1>
            <xm:f>'01_Setup'!$B$23:$B$32</xm:f>
          </x14:formula1>
          <xm:sqref>B7:B206</xm:sqref>
        </x14:dataValidation>
        <x14:dataValidation type="list" xr:uid="{00000000-0002-0000-0B00-000001000000}">
          <x14:formula1>
            <xm:f>'99_Lists'!$I$4:$I$7</xm:f>
          </x14:formula1>
          <xm:sqref>N7:N206</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O106"/>
  <sheetViews>
    <sheetView workbookViewId="0">
      <selection sqref="A1:O1"/>
    </sheetView>
  </sheetViews>
  <sheetFormatPr defaultRowHeight="14.25"/>
  <cols>
    <col min="1" max="1" width="16" customWidth="1"/>
    <col min="2" max="2" width="14" customWidth="1"/>
    <col min="3" max="3" width="13" customWidth="1"/>
    <col min="4" max="4" width="28" customWidth="1"/>
    <col min="5" max="5" width="18" customWidth="1"/>
    <col min="6" max="13" width="15" customWidth="1"/>
    <col min="14" max="14" width="18" customWidth="1"/>
    <col min="15" max="15" width="30" customWidth="1"/>
  </cols>
  <sheetData>
    <row r="1" spans="1:15" ht="30" customHeight="1">
      <c r="A1" s="2" t="s">
        <v>254</v>
      </c>
      <c r="B1" s="2"/>
      <c r="C1" s="2"/>
      <c r="D1" s="2"/>
      <c r="E1" s="2"/>
      <c r="F1" s="2"/>
      <c r="G1" s="2"/>
      <c r="H1" s="2"/>
      <c r="I1" s="2"/>
      <c r="J1" s="2"/>
      <c r="K1" s="2"/>
      <c r="L1" s="2"/>
      <c r="M1" s="2"/>
      <c r="N1" s="2"/>
      <c r="O1" s="2"/>
    </row>
    <row r="2" spans="1:15">
      <c r="A2" s="3"/>
      <c r="B2" s="3"/>
      <c r="C2" s="3"/>
      <c r="D2" s="3"/>
      <c r="E2" s="3"/>
      <c r="F2" s="3"/>
      <c r="G2" s="3"/>
      <c r="H2" s="3"/>
      <c r="I2" s="3"/>
      <c r="J2" s="3"/>
      <c r="K2" s="3"/>
      <c r="L2" s="3"/>
      <c r="M2" s="3"/>
      <c r="N2" s="3"/>
      <c r="O2" s="3"/>
    </row>
    <row r="3" spans="1:15">
      <c r="A3" s="43" t="s">
        <v>255</v>
      </c>
      <c r="B3" s="43"/>
      <c r="C3" s="43"/>
      <c r="D3" s="43"/>
      <c r="E3" s="43"/>
      <c r="F3" s="43"/>
      <c r="G3" s="43"/>
      <c r="H3" s="43"/>
      <c r="I3" s="43"/>
      <c r="J3" s="43"/>
      <c r="K3" s="43"/>
      <c r="L3" s="43"/>
      <c r="M3" s="43"/>
      <c r="N3" s="43"/>
      <c r="O3" s="43"/>
    </row>
    <row r="4" spans="1:15">
      <c r="A4" s="43"/>
      <c r="B4" s="43"/>
      <c r="C4" s="43"/>
      <c r="D4" s="43"/>
      <c r="E4" s="43"/>
      <c r="F4" s="43"/>
      <c r="G4" s="43"/>
      <c r="H4" s="43"/>
      <c r="I4" s="43"/>
      <c r="J4" s="43"/>
      <c r="K4" s="43"/>
      <c r="L4" s="43"/>
      <c r="M4" s="43"/>
      <c r="N4" s="43"/>
      <c r="O4" s="43"/>
    </row>
    <row r="5" spans="1:15">
      <c r="A5" s="3"/>
      <c r="B5" s="3"/>
      <c r="C5" s="3"/>
      <c r="D5" s="3"/>
      <c r="E5" s="3"/>
      <c r="F5" s="3"/>
      <c r="G5" s="3"/>
      <c r="H5" s="3"/>
      <c r="I5" s="3"/>
      <c r="J5" s="3"/>
      <c r="K5" s="3"/>
      <c r="L5" s="3"/>
      <c r="M5" s="3"/>
      <c r="N5" s="3"/>
      <c r="O5" s="3"/>
    </row>
    <row r="6" spans="1:15" ht="33.950000000000003" customHeight="1">
      <c r="A6" s="52" t="s">
        <v>245</v>
      </c>
      <c r="B6" s="52" t="s">
        <v>66</v>
      </c>
      <c r="C6" s="52" t="s">
        <v>134</v>
      </c>
      <c r="D6" s="52" t="s">
        <v>256</v>
      </c>
      <c r="E6" s="52" t="s">
        <v>257</v>
      </c>
      <c r="F6" s="52" t="s">
        <v>258</v>
      </c>
      <c r="G6" s="52" t="s">
        <v>259</v>
      </c>
      <c r="H6" s="52" t="s">
        <v>260</v>
      </c>
      <c r="I6" s="52" t="s">
        <v>261</v>
      </c>
      <c r="J6" s="52" t="s">
        <v>262</v>
      </c>
      <c r="K6" s="52" t="s">
        <v>263</v>
      </c>
      <c r="L6" s="52" t="s">
        <v>264</v>
      </c>
      <c r="M6" s="52" t="s">
        <v>265</v>
      </c>
      <c r="N6" s="52" t="s">
        <v>139</v>
      </c>
      <c r="O6" s="52" t="s">
        <v>55</v>
      </c>
    </row>
    <row r="7" spans="1:15">
      <c r="A7" s="10"/>
      <c r="B7" s="10"/>
      <c r="C7" s="36"/>
      <c r="D7" s="10"/>
      <c r="E7" s="10"/>
      <c r="F7" s="11"/>
      <c r="G7" s="11"/>
      <c r="H7" s="11"/>
      <c r="I7" s="11"/>
      <c r="J7" s="11"/>
      <c r="K7" s="16">
        <f t="shared" ref="K7:K38" si="0">IF(E7="Replacement",MAX(MIN(F7,G7)+H7+I7-J7,0),0)</f>
        <v>0</v>
      </c>
      <c r="L7" s="16">
        <f t="shared" ref="L7:L38" si="1">IF(E7="Replacement",MAX(F7-G7,0),IF(E7="Initial",F7,0))</f>
        <v>0</v>
      </c>
      <c r="M7" s="16" t="str">
        <f t="shared" ref="M7:M38" si="2">IF(F7="","",F7+H7+I7-J7)</f>
        <v/>
      </c>
      <c r="N7" s="10"/>
      <c r="O7" s="10"/>
    </row>
    <row r="8" spans="1:15">
      <c r="A8" s="10"/>
      <c r="B8" s="10"/>
      <c r="C8" s="36"/>
      <c r="D8" s="10"/>
      <c r="E8" s="10"/>
      <c r="F8" s="11"/>
      <c r="G8" s="11"/>
      <c r="H8" s="11"/>
      <c r="I8" s="11"/>
      <c r="J8" s="11"/>
      <c r="K8" s="16">
        <f t="shared" si="0"/>
        <v>0</v>
      </c>
      <c r="L8" s="16">
        <f t="shared" si="1"/>
        <v>0</v>
      </c>
      <c r="M8" s="16" t="str">
        <f t="shared" si="2"/>
        <v/>
      </c>
      <c r="N8" s="10"/>
      <c r="O8" s="10"/>
    </row>
    <row r="9" spans="1:15">
      <c r="A9" s="10"/>
      <c r="B9" s="10"/>
      <c r="C9" s="36"/>
      <c r="D9" s="10"/>
      <c r="E9" s="10"/>
      <c r="F9" s="11"/>
      <c r="G9" s="11"/>
      <c r="H9" s="11"/>
      <c r="I9" s="11"/>
      <c r="J9" s="11"/>
      <c r="K9" s="16">
        <f t="shared" si="0"/>
        <v>0</v>
      </c>
      <c r="L9" s="16">
        <f t="shared" si="1"/>
        <v>0</v>
      </c>
      <c r="M9" s="16" t="str">
        <f t="shared" si="2"/>
        <v/>
      </c>
      <c r="N9" s="10"/>
      <c r="O9" s="10"/>
    </row>
    <row r="10" spans="1:15">
      <c r="A10" s="10"/>
      <c r="B10" s="10"/>
      <c r="C10" s="36"/>
      <c r="D10" s="10"/>
      <c r="E10" s="10"/>
      <c r="F10" s="11"/>
      <c r="G10" s="11"/>
      <c r="H10" s="11"/>
      <c r="I10" s="11"/>
      <c r="J10" s="11"/>
      <c r="K10" s="16">
        <f t="shared" si="0"/>
        <v>0</v>
      </c>
      <c r="L10" s="16">
        <f t="shared" si="1"/>
        <v>0</v>
      </c>
      <c r="M10" s="16" t="str">
        <f t="shared" si="2"/>
        <v/>
      </c>
      <c r="N10" s="10"/>
      <c r="O10" s="10"/>
    </row>
    <row r="11" spans="1:15">
      <c r="A11" s="10"/>
      <c r="B11" s="10"/>
      <c r="C11" s="36"/>
      <c r="D11" s="10"/>
      <c r="E11" s="10"/>
      <c r="F11" s="11"/>
      <c r="G11" s="11"/>
      <c r="H11" s="11"/>
      <c r="I11" s="11"/>
      <c r="J11" s="11"/>
      <c r="K11" s="16">
        <f t="shared" si="0"/>
        <v>0</v>
      </c>
      <c r="L11" s="16">
        <f t="shared" si="1"/>
        <v>0</v>
      </c>
      <c r="M11" s="16" t="str">
        <f t="shared" si="2"/>
        <v/>
      </c>
      <c r="N11" s="10"/>
      <c r="O11" s="10"/>
    </row>
    <row r="12" spans="1:15">
      <c r="A12" s="10"/>
      <c r="B12" s="10"/>
      <c r="C12" s="36"/>
      <c r="D12" s="10"/>
      <c r="E12" s="10"/>
      <c r="F12" s="11"/>
      <c r="G12" s="11"/>
      <c r="H12" s="11"/>
      <c r="I12" s="11"/>
      <c r="J12" s="11"/>
      <c r="K12" s="16">
        <f t="shared" si="0"/>
        <v>0</v>
      </c>
      <c r="L12" s="16">
        <f t="shared" si="1"/>
        <v>0</v>
      </c>
      <c r="M12" s="16" t="str">
        <f t="shared" si="2"/>
        <v/>
      </c>
      <c r="N12" s="10"/>
      <c r="O12" s="10"/>
    </row>
    <row r="13" spans="1:15">
      <c r="A13" s="10"/>
      <c r="B13" s="10"/>
      <c r="C13" s="36"/>
      <c r="D13" s="10"/>
      <c r="E13" s="10"/>
      <c r="F13" s="11"/>
      <c r="G13" s="11"/>
      <c r="H13" s="11"/>
      <c r="I13" s="11"/>
      <c r="J13" s="11"/>
      <c r="K13" s="16">
        <f t="shared" si="0"/>
        <v>0</v>
      </c>
      <c r="L13" s="16">
        <f t="shared" si="1"/>
        <v>0</v>
      </c>
      <c r="M13" s="16" t="str">
        <f t="shared" si="2"/>
        <v/>
      </c>
      <c r="N13" s="10"/>
      <c r="O13" s="10"/>
    </row>
    <row r="14" spans="1:15">
      <c r="A14" s="10"/>
      <c r="B14" s="10"/>
      <c r="C14" s="36"/>
      <c r="D14" s="10"/>
      <c r="E14" s="10"/>
      <c r="F14" s="11"/>
      <c r="G14" s="11"/>
      <c r="H14" s="11"/>
      <c r="I14" s="11"/>
      <c r="J14" s="11"/>
      <c r="K14" s="16">
        <f t="shared" si="0"/>
        <v>0</v>
      </c>
      <c r="L14" s="16">
        <f t="shared" si="1"/>
        <v>0</v>
      </c>
      <c r="M14" s="16" t="str">
        <f t="shared" si="2"/>
        <v/>
      </c>
      <c r="N14" s="10"/>
      <c r="O14" s="10"/>
    </row>
    <row r="15" spans="1:15">
      <c r="A15" s="10"/>
      <c r="B15" s="10"/>
      <c r="C15" s="36"/>
      <c r="D15" s="10"/>
      <c r="E15" s="10"/>
      <c r="F15" s="11"/>
      <c r="G15" s="11"/>
      <c r="H15" s="11"/>
      <c r="I15" s="11"/>
      <c r="J15" s="11"/>
      <c r="K15" s="16">
        <f t="shared" si="0"/>
        <v>0</v>
      </c>
      <c r="L15" s="16">
        <f t="shared" si="1"/>
        <v>0</v>
      </c>
      <c r="M15" s="16" t="str">
        <f t="shared" si="2"/>
        <v/>
      </c>
      <c r="N15" s="10"/>
      <c r="O15" s="10"/>
    </row>
    <row r="16" spans="1:15">
      <c r="A16" s="10"/>
      <c r="B16" s="10"/>
      <c r="C16" s="36"/>
      <c r="D16" s="10"/>
      <c r="E16" s="10"/>
      <c r="F16" s="11"/>
      <c r="G16" s="11"/>
      <c r="H16" s="11"/>
      <c r="I16" s="11"/>
      <c r="J16" s="11"/>
      <c r="K16" s="16">
        <f t="shared" si="0"/>
        <v>0</v>
      </c>
      <c r="L16" s="16">
        <f t="shared" si="1"/>
        <v>0</v>
      </c>
      <c r="M16" s="16" t="str">
        <f t="shared" si="2"/>
        <v/>
      </c>
      <c r="N16" s="10"/>
      <c r="O16" s="10"/>
    </row>
    <row r="17" spans="1:15">
      <c r="A17" s="10"/>
      <c r="B17" s="10"/>
      <c r="C17" s="36"/>
      <c r="D17" s="10"/>
      <c r="E17" s="10"/>
      <c r="F17" s="11"/>
      <c r="G17" s="11"/>
      <c r="H17" s="11"/>
      <c r="I17" s="11"/>
      <c r="J17" s="11"/>
      <c r="K17" s="16">
        <f t="shared" si="0"/>
        <v>0</v>
      </c>
      <c r="L17" s="16">
        <f t="shared" si="1"/>
        <v>0</v>
      </c>
      <c r="M17" s="16" t="str">
        <f t="shared" si="2"/>
        <v/>
      </c>
      <c r="N17" s="10"/>
      <c r="O17" s="10"/>
    </row>
    <row r="18" spans="1:15">
      <c r="A18" s="10"/>
      <c r="B18" s="10"/>
      <c r="C18" s="36"/>
      <c r="D18" s="10"/>
      <c r="E18" s="10"/>
      <c r="F18" s="11"/>
      <c r="G18" s="11"/>
      <c r="H18" s="11"/>
      <c r="I18" s="11"/>
      <c r="J18" s="11"/>
      <c r="K18" s="16">
        <f t="shared" si="0"/>
        <v>0</v>
      </c>
      <c r="L18" s="16">
        <f t="shared" si="1"/>
        <v>0</v>
      </c>
      <c r="M18" s="16" t="str">
        <f t="shared" si="2"/>
        <v/>
      </c>
      <c r="N18" s="10"/>
      <c r="O18" s="10"/>
    </row>
    <row r="19" spans="1:15">
      <c r="A19" s="10"/>
      <c r="B19" s="10"/>
      <c r="C19" s="36"/>
      <c r="D19" s="10"/>
      <c r="E19" s="10"/>
      <c r="F19" s="11"/>
      <c r="G19" s="11"/>
      <c r="H19" s="11"/>
      <c r="I19" s="11"/>
      <c r="J19" s="11"/>
      <c r="K19" s="16">
        <f t="shared" si="0"/>
        <v>0</v>
      </c>
      <c r="L19" s="16">
        <f t="shared" si="1"/>
        <v>0</v>
      </c>
      <c r="M19" s="16" t="str">
        <f t="shared" si="2"/>
        <v/>
      </c>
      <c r="N19" s="10"/>
      <c r="O19" s="10"/>
    </row>
    <row r="20" spans="1:15">
      <c r="A20" s="10"/>
      <c r="B20" s="10"/>
      <c r="C20" s="36"/>
      <c r="D20" s="10"/>
      <c r="E20" s="10"/>
      <c r="F20" s="11"/>
      <c r="G20" s="11"/>
      <c r="H20" s="11"/>
      <c r="I20" s="11"/>
      <c r="J20" s="11"/>
      <c r="K20" s="16">
        <f t="shared" si="0"/>
        <v>0</v>
      </c>
      <c r="L20" s="16">
        <f t="shared" si="1"/>
        <v>0</v>
      </c>
      <c r="M20" s="16" t="str">
        <f t="shared" si="2"/>
        <v/>
      </c>
      <c r="N20" s="10"/>
      <c r="O20" s="10"/>
    </row>
    <row r="21" spans="1:15">
      <c r="A21" s="10"/>
      <c r="B21" s="10"/>
      <c r="C21" s="36"/>
      <c r="D21" s="10"/>
      <c r="E21" s="10"/>
      <c r="F21" s="11"/>
      <c r="G21" s="11"/>
      <c r="H21" s="11"/>
      <c r="I21" s="11"/>
      <c r="J21" s="11"/>
      <c r="K21" s="16">
        <f t="shared" si="0"/>
        <v>0</v>
      </c>
      <c r="L21" s="16">
        <f t="shared" si="1"/>
        <v>0</v>
      </c>
      <c r="M21" s="16" t="str">
        <f t="shared" si="2"/>
        <v/>
      </c>
      <c r="N21" s="10"/>
      <c r="O21" s="10"/>
    </row>
    <row r="22" spans="1:15">
      <c r="A22" s="10"/>
      <c r="B22" s="10"/>
      <c r="C22" s="36"/>
      <c r="D22" s="10"/>
      <c r="E22" s="10"/>
      <c r="F22" s="11"/>
      <c r="G22" s="11"/>
      <c r="H22" s="11"/>
      <c r="I22" s="11"/>
      <c r="J22" s="11"/>
      <c r="K22" s="16">
        <f t="shared" si="0"/>
        <v>0</v>
      </c>
      <c r="L22" s="16">
        <f t="shared" si="1"/>
        <v>0</v>
      </c>
      <c r="M22" s="16" t="str">
        <f t="shared" si="2"/>
        <v/>
      </c>
      <c r="N22" s="10"/>
      <c r="O22" s="10"/>
    </row>
    <row r="23" spans="1:15">
      <c r="A23" s="10"/>
      <c r="B23" s="10"/>
      <c r="C23" s="36"/>
      <c r="D23" s="10"/>
      <c r="E23" s="10"/>
      <c r="F23" s="11"/>
      <c r="G23" s="11"/>
      <c r="H23" s="11"/>
      <c r="I23" s="11"/>
      <c r="J23" s="11"/>
      <c r="K23" s="16">
        <f t="shared" si="0"/>
        <v>0</v>
      </c>
      <c r="L23" s="16">
        <f t="shared" si="1"/>
        <v>0</v>
      </c>
      <c r="M23" s="16" t="str">
        <f t="shared" si="2"/>
        <v/>
      </c>
      <c r="N23" s="10"/>
      <c r="O23" s="10"/>
    </row>
    <row r="24" spans="1:15">
      <c r="A24" s="10"/>
      <c r="B24" s="10"/>
      <c r="C24" s="36"/>
      <c r="D24" s="10"/>
      <c r="E24" s="10"/>
      <c r="F24" s="11"/>
      <c r="G24" s="11"/>
      <c r="H24" s="11"/>
      <c r="I24" s="11"/>
      <c r="J24" s="11"/>
      <c r="K24" s="16">
        <f t="shared" si="0"/>
        <v>0</v>
      </c>
      <c r="L24" s="16">
        <f t="shared" si="1"/>
        <v>0</v>
      </c>
      <c r="M24" s="16" t="str">
        <f t="shared" si="2"/>
        <v/>
      </c>
      <c r="N24" s="10"/>
      <c r="O24" s="10"/>
    </row>
    <row r="25" spans="1:15">
      <c r="A25" s="10"/>
      <c r="B25" s="10"/>
      <c r="C25" s="36"/>
      <c r="D25" s="10"/>
      <c r="E25" s="10"/>
      <c r="F25" s="11"/>
      <c r="G25" s="11"/>
      <c r="H25" s="11"/>
      <c r="I25" s="11"/>
      <c r="J25" s="11"/>
      <c r="K25" s="16">
        <f t="shared" si="0"/>
        <v>0</v>
      </c>
      <c r="L25" s="16">
        <f t="shared" si="1"/>
        <v>0</v>
      </c>
      <c r="M25" s="16" t="str">
        <f t="shared" si="2"/>
        <v/>
      </c>
      <c r="N25" s="10"/>
      <c r="O25" s="10"/>
    </row>
    <row r="26" spans="1:15">
      <c r="A26" s="10"/>
      <c r="B26" s="10"/>
      <c r="C26" s="36"/>
      <c r="D26" s="10"/>
      <c r="E26" s="10"/>
      <c r="F26" s="11"/>
      <c r="G26" s="11"/>
      <c r="H26" s="11"/>
      <c r="I26" s="11"/>
      <c r="J26" s="11"/>
      <c r="K26" s="16">
        <f t="shared" si="0"/>
        <v>0</v>
      </c>
      <c r="L26" s="16">
        <f t="shared" si="1"/>
        <v>0</v>
      </c>
      <c r="M26" s="16" t="str">
        <f t="shared" si="2"/>
        <v/>
      </c>
      <c r="N26" s="10"/>
      <c r="O26" s="10"/>
    </row>
    <row r="27" spans="1:15">
      <c r="A27" s="10"/>
      <c r="B27" s="10"/>
      <c r="C27" s="36"/>
      <c r="D27" s="10"/>
      <c r="E27" s="10"/>
      <c r="F27" s="11"/>
      <c r="G27" s="11"/>
      <c r="H27" s="11"/>
      <c r="I27" s="11"/>
      <c r="J27" s="11"/>
      <c r="K27" s="16">
        <f t="shared" si="0"/>
        <v>0</v>
      </c>
      <c r="L27" s="16">
        <f t="shared" si="1"/>
        <v>0</v>
      </c>
      <c r="M27" s="16" t="str">
        <f t="shared" si="2"/>
        <v/>
      </c>
      <c r="N27" s="10"/>
      <c r="O27" s="10"/>
    </row>
    <row r="28" spans="1:15">
      <c r="A28" s="10"/>
      <c r="B28" s="10"/>
      <c r="C28" s="36"/>
      <c r="D28" s="10"/>
      <c r="E28" s="10"/>
      <c r="F28" s="11"/>
      <c r="G28" s="11"/>
      <c r="H28" s="11"/>
      <c r="I28" s="11"/>
      <c r="J28" s="11"/>
      <c r="K28" s="16">
        <f t="shared" si="0"/>
        <v>0</v>
      </c>
      <c r="L28" s="16">
        <f t="shared" si="1"/>
        <v>0</v>
      </c>
      <c r="M28" s="16" t="str">
        <f t="shared" si="2"/>
        <v/>
      </c>
      <c r="N28" s="10"/>
      <c r="O28" s="10"/>
    </row>
    <row r="29" spans="1:15">
      <c r="A29" s="10"/>
      <c r="B29" s="10"/>
      <c r="C29" s="36"/>
      <c r="D29" s="10"/>
      <c r="E29" s="10"/>
      <c r="F29" s="11"/>
      <c r="G29" s="11"/>
      <c r="H29" s="11"/>
      <c r="I29" s="11"/>
      <c r="J29" s="11"/>
      <c r="K29" s="16">
        <f t="shared" si="0"/>
        <v>0</v>
      </c>
      <c r="L29" s="16">
        <f t="shared" si="1"/>
        <v>0</v>
      </c>
      <c r="M29" s="16" t="str">
        <f t="shared" si="2"/>
        <v/>
      </c>
      <c r="N29" s="10"/>
      <c r="O29" s="10"/>
    </row>
    <row r="30" spans="1:15">
      <c r="A30" s="10"/>
      <c r="B30" s="10"/>
      <c r="C30" s="36"/>
      <c r="D30" s="10"/>
      <c r="E30" s="10"/>
      <c r="F30" s="11"/>
      <c r="G30" s="11"/>
      <c r="H30" s="11"/>
      <c r="I30" s="11"/>
      <c r="J30" s="11"/>
      <c r="K30" s="16">
        <f t="shared" si="0"/>
        <v>0</v>
      </c>
      <c r="L30" s="16">
        <f t="shared" si="1"/>
        <v>0</v>
      </c>
      <c r="M30" s="16" t="str">
        <f t="shared" si="2"/>
        <v/>
      </c>
      <c r="N30" s="10"/>
      <c r="O30" s="10"/>
    </row>
    <row r="31" spans="1:15">
      <c r="A31" s="10"/>
      <c r="B31" s="10"/>
      <c r="C31" s="36"/>
      <c r="D31" s="10"/>
      <c r="E31" s="10"/>
      <c r="F31" s="11"/>
      <c r="G31" s="11"/>
      <c r="H31" s="11"/>
      <c r="I31" s="11"/>
      <c r="J31" s="11"/>
      <c r="K31" s="16">
        <f t="shared" si="0"/>
        <v>0</v>
      </c>
      <c r="L31" s="16">
        <f t="shared" si="1"/>
        <v>0</v>
      </c>
      <c r="M31" s="16" t="str">
        <f t="shared" si="2"/>
        <v/>
      </c>
      <c r="N31" s="10"/>
      <c r="O31" s="10"/>
    </row>
    <row r="32" spans="1:15">
      <c r="A32" s="10"/>
      <c r="B32" s="10"/>
      <c r="C32" s="36"/>
      <c r="D32" s="10"/>
      <c r="E32" s="10"/>
      <c r="F32" s="11"/>
      <c r="G32" s="11"/>
      <c r="H32" s="11"/>
      <c r="I32" s="11"/>
      <c r="J32" s="11"/>
      <c r="K32" s="16">
        <f t="shared" si="0"/>
        <v>0</v>
      </c>
      <c r="L32" s="16">
        <f t="shared" si="1"/>
        <v>0</v>
      </c>
      <c r="M32" s="16" t="str">
        <f t="shared" si="2"/>
        <v/>
      </c>
      <c r="N32" s="10"/>
      <c r="O32" s="10"/>
    </row>
    <row r="33" spans="1:15">
      <c r="A33" s="10"/>
      <c r="B33" s="10"/>
      <c r="C33" s="36"/>
      <c r="D33" s="10"/>
      <c r="E33" s="10"/>
      <c r="F33" s="11"/>
      <c r="G33" s="11"/>
      <c r="H33" s="11"/>
      <c r="I33" s="11"/>
      <c r="J33" s="11"/>
      <c r="K33" s="16">
        <f t="shared" si="0"/>
        <v>0</v>
      </c>
      <c r="L33" s="16">
        <f t="shared" si="1"/>
        <v>0</v>
      </c>
      <c r="M33" s="16" t="str">
        <f t="shared" si="2"/>
        <v/>
      </c>
      <c r="N33" s="10"/>
      <c r="O33" s="10"/>
    </row>
    <row r="34" spans="1:15">
      <c r="A34" s="10"/>
      <c r="B34" s="10"/>
      <c r="C34" s="36"/>
      <c r="D34" s="10"/>
      <c r="E34" s="10"/>
      <c r="F34" s="11"/>
      <c r="G34" s="11"/>
      <c r="H34" s="11"/>
      <c r="I34" s="11"/>
      <c r="J34" s="11"/>
      <c r="K34" s="16">
        <f t="shared" si="0"/>
        <v>0</v>
      </c>
      <c r="L34" s="16">
        <f t="shared" si="1"/>
        <v>0</v>
      </c>
      <c r="M34" s="16" t="str">
        <f t="shared" si="2"/>
        <v/>
      </c>
      <c r="N34" s="10"/>
      <c r="O34" s="10"/>
    </row>
    <row r="35" spans="1:15">
      <c r="A35" s="10"/>
      <c r="B35" s="10"/>
      <c r="C35" s="36"/>
      <c r="D35" s="10"/>
      <c r="E35" s="10"/>
      <c r="F35" s="11"/>
      <c r="G35" s="11"/>
      <c r="H35" s="11"/>
      <c r="I35" s="11"/>
      <c r="J35" s="11"/>
      <c r="K35" s="16">
        <f t="shared" si="0"/>
        <v>0</v>
      </c>
      <c r="L35" s="16">
        <f t="shared" si="1"/>
        <v>0</v>
      </c>
      <c r="M35" s="16" t="str">
        <f t="shared" si="2"/>
        <v/>
      </c>
      <c r="N35" s="10"/>
      <c r="O35" s="10"/>
    </row>
    <row r="36" spans="1:15">
      <c r="A36" s="10"/>
      <c r="B36" s="10"/>
      <c r="C36" s="36"/>
      <c r="D36" s="10"/>
      <c r="E36" s="10"/>
      <c r="F36" s="11"/>
      <c r="G36" s="11"/>
      <c r="H36" s="11"/>
      <c r="I36" s="11"/>
      <c r="J36" s="11"/>
      <c r="K36" s="16">
        <f t="shared" si="0"/>
        <v>0</v>
      </c>
      <c r="L36" s="16">
        <f t="shared" si="1"/>
        <v>0</v>
      </c>
      <c r="M36" s="16" t="str">
        <f t="shared" si="2"/>
        <v/>
      </c>
      <c r="N36" s="10"/>
      <c r="O36" s="10"/>
    </row>
    <row r="37" spans="1:15">
      <c r="A37" s="10"/>
      <c r="B37" s="10"/>
      <c r="C37" s="36"/>
      <c r="D37" s="10"/>
      <c r="E37" s="10"/>
      <c r="F37" s="11"/>
      <c r="G37" s="11"/>
      <c r="H37" s="11"/>
      <c r="I37" s="11"/>
      <c r="J37" s="11"/>
      <c r="K37" s="16">
        <f t="shared" si="0"/>
        <v>0</v>
      </c>
      <c r="L37" s="16">
        <f t="shared" si="1"/>
        <v>0</v>
      </c>
      <c r="M37" s="16" t="str">
        <f t="shared" si="2"/>
        <v/>
      </c>
      <c r="N37" s="10"/>
      <c r="O37" s="10"/>
    </row>
    <row r="38" spans="1:15">
      <c r="A38" s="10"/>
      <c r="B38" s="10"/>
      <c r="C38" s="36"/>
      <c r="D38" s="10"/>
      <c r="E38" s="10"/>
      <c r="F38" s="11"/>
      <c r="G38" s="11"/>
      <c r="H38" s="11"/>
      <c r="I38" s="11"/>
      <c r="J38" s="11"/>
      <c r="K38" s="16">
        <f t="shared" si="0"/>
        <v>0</v>
      </c>
      <c r="L38" s="16">
        <f t="shared" si="1"/>
        <v>0</v>
      </c>
      <c r="M38" s="16" t="str">
        <f t="shared" si="2"/>
        <v/>
      </c>
      <c r="N38" s="10"/>
      <c r="O38" s="10"/>
    </row>
    <row r="39" spans="1:15">
      <c r="A39" s="10"/>
      <c r="B39" s="10"/>
      <c r="C39" s="36"/>
      <c r="D39" s="10"/>
      <c r="E39" s="10"/>
      <c r="F39" s="11"/>
      <c r="G39" s="11"/>
      <c r="H39" s="11"/>
      <c r="I39" s="11"/>
      <c r="J39" s="11"/>
      <c r="K39" s="16">
        <f t="shared" ref="K39:K70" si="3">IF(E39="Replacement",MAX(MIN(F39,G39)+H39+I39-J39,0),0)</f>
        <v>0</v>
      </c>
      <c r="L39" s="16">
        <f t="shared" ref="L39:L70" si="4">IF(E39="Replacement",MAX(F39-G39,0),IF(E39="Initial",F39,0))</f>
        <v>0</v>
      </c>
      <c r="M39" s="16" t="str">
        <f t="shared" ref="M39:M70" si="5">IF(F39="","",F39+H39+I39-J39)</f>
        <v/>
      </c>
      <c r="N39" s="10"/>
      <c r="O39" s="10"/>
    </row>
    <row r="40" spans="1:15">
      <c r="A40" s="10"/>
      <c r="B40" s="10"/>
      <c r="C40" s="36"/>
      <c r="D40" s="10"/>
      <c r="E40" s="10"/>
      <c r="F40" s="11"/>
      <c r="G40" s="11"/>
      <c r="H40" s="11"/>
      <c r="I40" s="11"/>
      <c r="J40" s="11"/>
      <c r="K40" s="16">
        <f t="shared" si="3"/>
        <v>0</v>
      </c>
      <c r="L40" s="16">
        <f t="shared" si="4"/>
        <v>0</v>
      </c>
      <c r="M40" s="16" t="str">
        <f t="shared" si="5"/>
        <v/>
      </c>
      <c r="N40" s="10"/>
      <c r="O40" s="10"/>
    </row>
    <row r="41" spans="1:15">
      <c r="A41" s="10"/>
      <c r="B41" s="10"/>
      <c r="C41" s="36"/>
      <c r="D41" s="10"/>
      <c r="E41" s="10"/>
      <c r="F41" s="11"/>
      <c r="G41" s="11"/>
      <c r="H41" s="11"/>
      <c r="I41" s="11"/>
      <c r="J41" s="11"/>
      <c r="K41" s="16">
        <f t="shared" si="3"/>
        <v>0</v>
      </c>
      <c r="L41" s="16">
        <f t="shared" si="4"/>
        <v>0</v>
      </c>
      <c r="M41" s="16" t="str">
        <f t="shared" si="5"/>
        <v/>
      </c>
      <c r="N41" s="10"/>
      <c r="O41" s="10"/>
    </row>
    <row r="42" spans="1:15">
      <c r="A42" s="10"/>
      <c r="B42" s="10"/>
      <c r="C42" s="36"/>
      <c r="D42" s="10"/>
      <c r="E42" s="10"/>
      <c r="F42" s="11"/>
      <c r="G42" s="11"/>
      <c r="H42" s="11"/>
      <c r="I42" s="11"/>
      <c r="J42" s="11"/>
      <c r="K42" s="16">
        <f t="shared" si="3"/>
        <v>0</v>
      </c>
      <c r="L42" s="16">
        <f t="shared" si="4"/>
        <v>0</v>
      </c>
      <c r="M42" s="16" t="str">
        <f t="shared" si="5"/>
        <v/>
      </c>
      <c r="N42" s="10"/>
      <c r="O42" s="10"/>
    </row>
    <row r="43" spans="1:15">
      <c r="A43" s="10"/>
      <c r="B43" s="10"/>
      <c r="C43" s="36"/>
      <c r="D43" s="10"/>
      <c r="E43" s="10"/>
      <c r="F43" s="11"/>
      <c r="G43" s="11"/>
      <c r="H43" s="11"/>
      <c r="I43" s="11"/>
      <c r="J43" s="11"/>
      <c r="K43" s="16">
        <f t="shared" si="3"/>
        <v>0</v>
      </c>
      <c r="L43" s="16">
        <f t="shared" si="4"/>
        <v>0</v>
      </c>
      <c r="M43" s="16" t="str">
        <f t="shared" si="5"/>
        <v/>
      </c>
      <c r="N43" s="10"/>
      <c r="O43" s="10"/>
    </row>
    <row r="44" spans="1:15">
      <c r="A44" s="10"/>
      <c r="B44" s="10"/>
      <c r="C44" s="36"/>
      <c r="D44" s="10"/>
      <c r="E44" s="10"/>
      <c r="F44" s="11"/>
      <c r="G44" s="11"/>
      <c r="H44" s="11"/>
      <c r="I44" s="11"/>
      <c r="J44" s="11"/>
      <c r="K44" s="16">
        <f t="shared" si="3"/>
        <v>0</v>
      </c>
      <c r="L44" s="16">
        <f t="shared" si="4"/>
        <v>0</v>
      </c>
      <c r="M44" s="16" t="str">
        <f t="shared" si="5"/>
        <v/>
      </c>
      <c r="N44" s="10"/>
      <c r="O44" s="10"/>
    </row>
    <row r="45" spans="1:15">
      <c r="A45" s="10"/>
      <c r="B45" s="10"/>
      <c r="C45" s="36"/>
      <c r="D45" s="10"/>
      <c r="E45" s="10"/>
      <c r="F45" s="11"/>
      <c r="G45" s="11"/>
      <c r="H45" s="11"/>
      <c r="I45" s="11"/>
      <c r="J45" s="11"/>
      <c r="K45" s="16">
        <f t="shared" si="3"/>
        <v>0</v>
      </c>
      <c r="L45" s="16">
        <f t="shared" si="4"/>
        <v>0</v>
      </c>
      <c r="M45" s="16" t="str">
        <f t="shared" si="5"/>
        <v/>
      </c>
      <c r="N45" s="10"/>
      <c r="O45" s="10"/>
    </row>
    <row r="46" spans="1:15">
      <c r="A46" s="10"/>
      <c r="B46" s="10"/>
      <c r="C46" s="36"/>
      <c r="D46" s="10"/>
      <c r="E46" s="10"/>
      <c r="F46" s="11"/>
      <c r="G46" s="11"/>
      <c r="H46" s="11"/>
      <c r="I46" s="11"/>
      <c r="J46" s="11"/>
      <c r="K46" s="16">
        <f t="shared" si="3"/>
        <v>0</v>
      </c>
      <c r="L46" s="16">
        <f t="shared" si="4"/>
        <v>0</v>
      </c>
      <c r="M46" s="16" t="str">
        <f t="shared" si="5"/>
        <v/>
      </c>
      <c r="N46" s="10"/>
      <c r="O46" s="10"/>
    </row>
    <row r="47" spans="1:15">
      <c r="A47" s="10"/>
      <c r="B47" s="10"/>
      <c r="C47" s="36"/>
      <c r="D47" s="10"/>
      <c r="E47" s="10"/>
      <c r="F47" s="11"/>
      <c r="G47" s="11"/>
      <c r="H47" s="11"/>
      <c r="I47" s="11"/>
      <c r="J47" s="11"/>
      <c r="K47" s="16">
        <f t="shared" si="3"/>
        <v>0</v>
      </c>
      <c r="L47" s="16">
        <f t="shared" si="4"/>
        <v>0</v>
      </c>
      <c r="M47" s="16" t="str">
        <f t="shared" si="5"/>
        <v/>
      </c>
      <c r="N47" s="10"/>
      <c r="O47" s="10"/>
    </row>
    <row r="48" spans="1:15">
      <c r="A48" s="10"/>
      <c r="B48" s="10"/>
      <c r="C48" s="36"/>
      <c r="D48" s="10"/>
      <c r="E48" s="10"/>
      <c r="F48" s="11"/>
      <c r="G48" s="11"/>
      <c r="H48" s="11"/>
      <c r="I48" s="11"/>
      <c r="J48" s="11"/>
      <c r="K48" s="16">
        <f t="shared" si="3"/>
        <v>0</v>
      </c>
      <c r="L48" s="16">
        <f t="shared" si="4"/>
        <v>0</v>
      </c>
      <c r="M48" s="16" t="str">
        <f t="shared" si="5"/>
        <v/>
      </c>
      <c r="N48" s="10"/>
      <c r="O48" s="10"/>
    </row>
    <row r="49" spans="1:15">
      <c r="A49" s="10"/>
      <c r="B49" s="10"/>
      <c r="C49" s="36"/>
      <c r="D49" s="10"/>
      <c r="E49" s="10"/>
      <c r="F49" s="11"/>
      <c r="G49" s="11"/>
      <c r="H49" s="11"/>
      <c r="I49" s="11"/>
      <c r="J49" s="11"/>
      <c r="K49" s="16">
        <f t="shared" si="3"/>
        <v>0</v>
      </c>
      <c r="L49" s="16">
        <f t="shared" si="4"/>
        <v>0</v>
      </c>
      <c r="M49" s="16" t="str">
        <f t="shared" si="5"/>
        <v/>
      </c>
      <c r="N49" s="10"/>
      <c r="O49" s="10"/>
    </row>
    <row r="50" spans="1:15">
      <c r="A50" s="10"/>
      <c r="B50" s="10"/>
      <c r="C50" s="36"/>
      <c r="D50" s="10"/>
      <c r="E50" s="10"/>
      <c r="F50" s="11"/>
      <c r="G50" s="11"/>
      <c r="H50" s="11"/>
      <c r="I50" s="11"/>
      <c r="J50" s="11"/>
      <c r="K50" s="16">
        <f t="shared" si="3"/>
        <v>0</v>
      </c>
      <c r="L50" s="16">
        <f t="shared" si="4"/>
        <v>0</v>
      </c>
      <c r="M50" s="16" t="str">
        <f t="shared" si="5"/>
        <v/>
      </c>
      <c r="N50" s="10"/>
      <c r="O50" s="10"/>
    </row>
    <row r="51" spans="1:15">
      <c r="A51" s="10"/>
      <c r="B51" s="10"/>
      <c r="C51" s="36"/>
      <c r="D51" s="10"/>
      <c r="E51" s="10"/>
      <c r="F51" s="11"/>
      <c r="G51" s="11"/>
      <c r="H51" s="11"/>
      <c r="I51" s="11"/>
      <c r="J51" s="11"/>
      <c r="K51" s="16">
        <f t="shared" si="3"/>
        <v>0</v>
      </c>
      <c r="L51" s="16">
        <f t="shared" si="4"/>
        <v>0</v>
      </c>
      <c r="M51" s="16" t="str">
        <f t="shared" si="5"/>
        <v/>
      </c>
      <c r="N51" s="10"/>
      <c r="O51" s="10"/>
    </row>
    <row r="52" spans="1:15">
      <c r="A52" s="10"/>
      <c r="B52" s="10"/>
      <c r="C52" s="36"/>
      <c r="D52" s="10"/>
      <c r="E52" s="10"/>
      <c r="F52" s="11"/>
      <c r="G52" s="11"/>
      <c r="H52" s="11"/>
      <c r="I52" s="11"/>
      <c r="J52" s="11"/>
      <c r="K52" s="16">
        <f t="shared" si="3"/>
        <v>0</v>
      </c>
      <c r="L52" s="16">
        <f t="shared" si="4"/>
        <v>0</v>
      </c>
      <c r="M52" s="16" t="str">
        <f t="shared" si="5"/>
        <v/>
      </c>
      <c r="N52" s="10"/>
      <c r="O52" s="10"/>
    </row>
    <row r="53" spans="1:15">
      <c r="A53" s="10"/>
      <c r="B53" s="10"/>
      <c r="C53" s="36"/>
      <c r="D53" s="10"/>
      <c r="E53" s="10"/>
      <c r="F53" s="11"/>
      <c r="G53" s="11"/>
      <c r="H53" s="11"/>
      <c r="I53" s="11"/>
      <c r="J53" s="11"/>
      <c r="K53" s="16">
        <f t="shared" si="3"/>
        <v>0</v>
      </c>
      <c r="L53" s="16">
        <f t="shared" si="4"/>
        <v>0</v>
      </c>
      <c r="M53" s="16" t="str">
        <f t="shared" si="5"/>
        <v/>
      </c>
      <c r="N53" s="10"/>
      <c r="O53" s="10"/>
    </row>
    <row r="54" spans="1:15">
      <c r="A54" s="10"/>
      <c r="B54" s="10"/>
      <c r="C54" s="36"/>
      <c r="D54" s="10"/>
      <c r="E54" s="10"/>
      <c r="F54" s="11"/>
      <c r="G54" s="11"/>
      <c r="H54" s="11"/>
      <c r="I54" s="11"/>
      <c r="J54" s="11"/>
      <c r="K54" s="16">
        <f t="shared" si="3"/>
        <v>0</v>
      </c>
      <c r="L54" s="16">
        <f t="shared" si="4"/>
        <v>0</v>
      </c>
      <c r="M54" s="16" t="str">
        <f t="shared" si="5"/>
        <v/>
      </c>
      <c r="N54" s="10"/>
      <c r="O54" s="10"/>
    </row>
    <row r="55" spans="1:15">
      <c r="A55" s="10"/>
      <c r="B55" s="10"/>
      <c r="C55" s="36"/>
      <c r="D55" s="10"/>
      <c r="E55" s="10"/>
      <c r="F55" s="11"/>
      <c r="G55" s="11"/>
      <c r="H55" s="11"/>
      <c r="I55" s="11"/>
      <c r="J55" s="11"/>
      <c r="K55" s="16">
        <f t="shared" si="3"/>
        <v>0</v>
      </c>
      <c r="L55" s="16">
        <f t="shared" si="4"/>
        <v>0</v>
      </c>
      <c r="M55" s="16" t="str">
        <f t="shared" si="5"/>
        <v/>
      </c>
      <c r="N55" s="10"/>
      <c r="O55" s="10"/>
    </row>
    <row r="56" spans="1:15">
      <c r="A56" s="10"/>
      <c r="B56" s="10"/>
      <c r="C56" s="36"/>
      <c r="D56" s="10"/>
      <c r="E56" s="10"/>
      <c r="F56" s="11"/>
      <c r="G56" s="11"/>
      <c r="H56" s="11"/>
      <c r="I56" s="11"/>
      <c r="J56" s="11"/>
      <c r="K56" s="16">
        <f t="shared" si="3"/>
        <v>0</v>
      </c>
      <c r="L56" s="16">
        <f t="shared" si="4"/>
        <v>0</v>
      </c>
      <c r="M56" s="16" t="str">
        <f t="shared" si="5"/>
        <v/>
      </c>
      <c r="N56" s="10"/>
      <c r="O56" s="10"/>
    </row>
    <row r="57" spans="1:15">
      <c r="A57" s="10"/>
      <c r="B57" s="10"/>
      <c r="C57" s="36"/>
      <c r="D57" s="10"/>
      <c r="E57" s="10"/>
      <c r="F57" s="11"/>
      <c r="G57" s="11"/>
      <c r="H57" s="11"/>
      <c r="I57" s="11"/>
      <c r="J57" s="11"/>
      <c r="K57" s="16">
        <f t="shared" si="3"/>
        <v>0</v>
      </c>
      <c r="L57" s="16">
        <f t="shared" si="4"/>
        <v>0</v>
      </c>
      <c r="M57" s="16" t="str">
        <f t="shared" si="5"/>
        <v/>
      </c>
      <c r="N57" s="10"/>
      <c r="O57" s="10"/>
    </row>
    <row r="58" spans="1:15">
      <c r="A58" s="10"/>
      <c r="B58" s="10"/>
      <c r="C58" s="36"/>
      <c r="D58" s="10"/>
      <c r="E58" s="10"/>
      <c r="F58" s="11"/>
      <c r="G58" s="11"/>
      <c r="H58" s="11"/>
      <c r="I58" s="11"/>
      <c r="J58" s="11"/>
      <c r="K58" s="16">
        <f t="shared" si="3"/>
        <v>0</v>
      </c>
      <c r="L58" s="16">
        <f t="shared" si="4"/>
        <v>0</v>
      </c>
      <c r="M58" s="16" t="str">
        <f t="shared" si="5"/>
        <v/>
      </c>
      <c r="N58" s="10"/>
      <c r="O58" s="10"/>
    </row>
    <row r="59" spans="1:15">
      <c r="A59" s="10"/>
      <c r="B59" s="10"/>
      <c r="C59" s="36"/>
      <c r="D59" s="10"/>
      <c r="E59" s="10"/>
      <c r="F59" s="11"/>
      <c r="G59" s="11"/>
      <c r="H59" s="11"/>
      <c r="I59" s="11"/>
      <c r="J59" s="11"/>
      <c r="K59" s="16">
        <f t="shared" si="3"/>
        <v>0</v>
      </c>
      <c r="L59" s="16">
        <f t="shared" si="4"/>
        <v>0</v>
      </c>
      <c r="M59" s="16" t="str">
        <f t="shared" si="5"/>
        <v/>
      </c>
      <c r="N59" s="10"/>
      <c r="O59" s="10"/>
    </row>
    <row r="60" spans="1:15">
      <c r="A60" s="10"/>
      <c r="B60" s="10"/>
      <c r="C60" s="36"/>
      <c r="D60" s="10"/>
      <c r="E60" s="10"/>
      <c r="F60" s="11"/>
      <c r="G60" s="11"/>
      <c r="H60" s="11"/>
      <c r="I60" s="11"/>
      <c r="J60" s="11"/>
      <c r="K60" s="16">
        <f t="shared" si="3"/>
        <v>0</v>
      </c>
      <c r="L60" s="16">
        <f t="shared" si="4"/>
        <v>0</v>
      </c>
      <c r="M60" s="16" t="str">
        <f t="shared" si="5"/>
        <v/>
      </c>
      <c r="N60" s="10"/>
      <c r="O60" s="10"/>
    </row>
    <row r="61" spans="1:15">
      <c r="A61" s="10"/>
      <c r="B61" s="10"/>
      <c r="C61" s="36"/>
      <c r="D61" s="10"/>
      <c r="E61" s="10"/>
      <c r="F61" s="11"/>
      <c r="G61" s="11"/>
      <c r="H61" s="11"/>
      <c r="I61" s="11"/>
      <c r="J61" s="11"/>
      <c r="K61" s="16">
        <f t="shared" si="3"/>
        <v>0</v>
      </c>
      <c r="L61" s="16">
        <f t="shared" si="4"/>
        <v>0</v>
      </c>
      <c r="M61" s="16" t="str">
        <f t="shared" si="5"/>
        <v/>
      </c>
      <c r="N61" s="10"/>
      <c r="O61" s="10"/>
    </row>
    <row r="62" spans="1:15">
      <c r="A62" s="10"/>
      <c r="B62" s="10"/>
      <c r="C62" s="36"/>
      <c r="D62" s="10"/>
      <c r="E62" s="10"/>
      <c r="F62" s="11"/>
      <c r="G62" s="11"/>
      <c r="H62" s="11"/>
      <c r="I62" s="11"/>
      <c r="J62" s="11"/>
      <c r="K62" s="16">
        <f t="shared" si="3"/>
        <v>0</v>
      </c>
      <c r="L62" s="16">
        <f t="shared" si="4"/>
        <v>0</v>
      </c>
      <c r="M62" s="16" t="str">
        <f t="shared" si="5"/>
        <v/>
      </c>
      <c r="N62" s="10"/>
      <c r="O62" s="10"/>
    </row>
    <row r="63" spans="1:15">
      <c r="A63" s="10"/>
      <c r="B63" s="10"/>
      <c r="C63" s="36"/>
      <c r="D63" s="10"/>
      <c r="E63" s="10"/>
      <c r="F63" s="11"/>
      <c r="G63" s="11"/>
      <c r="H63" s="11"/>
      <c r="I63" s="11"/>
      <c r="J63" s="11"/>
      <c r="K63" s="16">
        <f t="shared" si="3"/>
        <v>0</v>
      </c>
      <c r="L63" s="16">
        <f t="shared" si="4"/>
        <v>0</v>
      </c>
      <c r="M63" s="16" t="str">
        <f t="shared" si="5"/>
        <v/>
      </c>
      <c r="N63" s="10"/>
      <c r="O63" s="10"/>
    </row>
    <row r="64" spans="1:15">
      <c r="A64" s="10"/>
      <c r="B64" s="10"/>
      <c r="C64" s="36"/>
      <c r="D64" s="10"/>
      <c r="E64" s="10"/>
      <c r="F64" s="11"/>
      <c r="G64" s="11"/>
      <c r="H64" s="11"/>
      <c r="I64" s="11"/>
      <c r="J64" s="11"/>
      <c r="K64" s="16">
        <f t="shared" si="3"/>
        <v>0</v>
      </c>
      <c r="L64" s="16">
        <f t="shared" si="4"/>
        <v>0</v>
      </c>
      <c r="M64" s="16" t="str">
        <f t="shared" si="5"/>
        <v/>
      </c>
      <c r="N64" s="10"/>
      <c r="O64" s="10"/>
    </row>
    <row r="65" spans="1:15">
      <c r="A65" s="10"/>
      <c r="B65" s="10"/>
      <c r="C65" s="36"/>
      <c r="D65" s="10"/>
      <c r="E65" s="10"/>
      <c r="F65" s="11"/>
      <c r="G65" s="11"/>
      <c r="H65" s="11"/>
      <c r="I65" s="11"/>
      <c r="J65" s="11"/>
      <c r="K65" s="16">
        <f t="shared" si="3"/>
        <v>0</v>
      </c>
      <c r="L65" s="16">
        <f t="shared" si="4"/>
        <v>0</v>
      </c>
      <c r="M65" s="16" t="str">
        <f t="shared" si="5"/>
        <v/>
      </c>
      <c r="N65" s="10"/>
      <c r="O65" s="10"/>
    </row>
    <row r="66" spans="1:15">
      <c r="A66" s="10"/>
      <c r="B66" s="10"/>
      <c r="C66" s="36"/>
      <c r="D66" s="10"/>
      <c r="E66" s="10"/>
      <c r="F66" s="11"/>
      <c r="G66" s="11"/>
      <c r="H66" s="11"/>
      <c r="I66" s="11"/>
      <c r="J66" s="11"/>
      <c r="K66" s="16">
        <f t="shared" si="3"/>
        <v>0</v>
      </c>
      <c r="L66" s="16">
        <f t="shared" si="4"/>
        <v>0</v>
      </c>
      <c r="M66" s="16" t="str">
        <f t="shared" si="5"/>
        <v/>
      </c>
      <c r="N66" s="10"/>
      <c r="O66" s="10"/>
    </row>
    <row r="67" spans="1:15">
      <c r="A67" s="10"/>
      <c r="B67" s="10"/>
      <c r="C67" s="36"/>
      <c r="D67" s="10"/>
      <c r="E67" s="10"/>
      <c r="F67" s="11"/>
      <c r="G67" s="11"/>
      <c r="H67" s="11"/>
      <c r="I67" s="11"/>
      <c r="J67" s="11"/>
      <c r="K67" s="16">
        <f t="shared" si="3"/>
        <v>0</v>
      </c>
      <c r="L67" s="16">
        <f t="shared" si="4"/>
        <v>0</v>
      </c>
      <c r="M67" s="16" t="str">
        <f t="shared" si="5"/>
        <v/>
      </c>
      <c r="N67" s="10"/>
      <c r="O67" s="10"/>
    </row>
    <row r="68" spans="1:15">
      <c r="A68" s="10"/>
      <c r="B68" s="10"/>
      <c r="C68" s="36"/>
      <c r="D68" s="10"/>
      <c r="E68" s="10"/>
      <c r="F68" s="11"/>
      <c r="G68" s="11"/>
      <c r="H68" s="11"/>
      <c r="I68" s="11"/>
      <c r="J68" s="11"/>
      <c r="K68" s="16">
        <f t="shared" si="3"/>
        <v>0</v>
      </c>
      <c r="L68" s="16">
        <f t="shared" si="4"/>
        <v>0</v>
      </c>
      <c r="M68" s="16" t="str">
        <f t="shared" si="5"/>
        <v/>
      </c>
      <c r="N68" s="10"/>
      <c r="O68" s="10"/>
    </row>
    <row r="69" spans="1:15">
      <c r="A69" s="10"/>
      <c r="B69" s="10"/>
      <c r="C69" s="36"/>
      <c r="D69" s="10"/>
      <c r="E69" s="10"/>
      <c r="F69" s="11"/>
      <c r="G69" s="11"/>
      <c r="H69" s="11"/>
      <c r="I69" s="11"/>
      <c r="J69" s="11"/>
      <c r="K69" s="16">
        <f t="shared" si="3"/>
        <v>0</v>
      </c>
      <c r="L69" s="16">
        <f t="shared" si="4"/>
        <v>0</v>
      </c>
      <c r="M69" s="16" t="str">
        <f t="shared" si="5"/>
        <v/>
      </c>
      <c r="N69" s="10"/>
      <c r="O69" s="10"/>
    </row>
    <row r="70" spans="1:15">
      <c r="A70" s="10"/>
      <c r="B70" s="10"/>
      <c r="C70" s="36"/>
      <c r="D70" s="10"/>
      <c r="E70" s="10"/>
      <c r="F70" s="11"/>
      <c r="G70" s="11"/>
      <c r="H70" s="11"/>
      <c r="I70" s="11"/>
      <c r="J70" s="11"/>
      <c r="K70" s="16">
        <f t="shared" si="3"/>
        <v>0</v>
      </c>
      <c r="L70" s="16">
        <f t="shared" si="4"/>
        <v>0</v>
      </c>
      <c r="M70" s="16" t="str">
        <f t="shared" si="5"/>
        <v/>
      </c>
      <c r="N70" s="10"/>
      <c r="O70" s="10"/>
    </row>
    <row r="71" spans="1:15">
      <c r="A71" s="10"/>
      <c r="B71" s="10"/>
      <c r="C71" s="36"/>
      <c r="D71" s="10"/>
      <c r="E71" s="10"/>
      <c r="F71" s="11"/>
      <c r="G71" s="11"/>
      <c r="H71" s="11"/>
      <c r="I71" s="11"/>
      <c r="J71" s="11"/>
      <c r="K71" s="16">
        <f t="shared" ref="K71:K102" si="6">IF(E71="Replacement",MAX(MIN(F71,G71)+H71+I71-J71,0),0)</f>
        <v>0</v>
      </c>
      <c r="L71" s="16">
        <f t="shared" ref="L71:L106" si="7">IF(E71="Replacement",MAX(F71-G71,0),IF(E71="Initial",F71,0))</f>
        <v>0</v>
      </c>
      <c r="M71" s="16" t="str">
        <f t="shared" ref="M71:M106" si="8">IF(F71="","",F71+H71+I71-J71)</f>
        <v/>
      </c>
      <c r="N71" s="10"/>
      <c r="O71" s="10"/>
    </row>
    <row r="72" spans="1:15">
      <c r="A72" s="10"/>
      <c r="B72" s="10"/>
      <c r="C72" s="36"/>
      <c r="D72" s="10"/>
      <c r="E72" s="10"/>
      <c r="F72" s="11"/>
      <c r="G72" s="11"/>
      <c r="H72" s="11"/>
      <c r="I72" s="11"/>
      <c r="J72" s="11"/>
      <c r="K72" s="16">
        <f t="shared" si="6"/>
        <v>0</v>
      </c>
      <c r="L72" s="16">
        <f t="shared" si="7"/>
        <v>0</v>
      </c>
      <c r="M72" s="16" t="str">
        <f t="shared" si="8"/>
        <v/>
      </c>
      <c r="N72" s="10"/>
      <c r="O72" s="10"/>
    </row>
    <row r="73" spans="1:15">
      <c r="A73" s="10"/>
      <c r="B73" s="10"/>
      <c r="C73" s="36"/>
      <c r="D73" s="10"/>
      <c r="E73" s="10"/>
      <c r="F73" s="11"/>
      <c r="G73" s="11"/>
      <c r="H73" s="11"/>
      <c r="I73" s="11"/>
      <c r="J73" s="11"/>
      <c r="K73" s="16">
        <f t="shared" si="6"/>
        <v>0</v>
      </c>
      <c r="L73" s="16">
        <f t="shared" si="7"/>
        <v>0</v>
      </c>
      <c r="M73" s="16" t="str">
        <f t="shared" si="8"/>
        <v/>
      </c>
      <c r="N73" s="10"/>
      <c r="O73" s="10"/>
    </row>
    <row r="74" spans="1:15">
      <c r="A74" s="10"/>
      <c r="B74" s="10"/>
      <c r="C74" s="36"/>
      <c r="D74" s="10"/>
      <c r="E74" s="10"/>
      <c r="F74" s="11"/>
      <c r="G74" s="11"/>
      <c r="H74" s="11"/>
      <c r="I74" s="11"/>
      <c r="J74" s="11"/>
      <c r="K74" s="16">
        <f t="shared" si="6"/>
        <v>0</v>
      </c>
      <c r="L74" s="16">
        <f t="shared" si="7"/>
        <v>0</v>
      </c>
      <c r="M74" s="16" t="str">
        <f t="shared" si="8"/>
        <v/>
      </c>
      <c r="N74" s="10"/>
      <c r="O74" s="10"/>
    </row>
    <row r="75" spans="1:15">
      <c r="A75" s="10"/>
      <c r="B75" s="10"/>
      <c r="C75" s="36"/>
      <c r="D75" s="10"/>
      <c r="E75" s="10"/>
      <c r="F75" s="11"/>
      <c r="G75" s="11"/>
      <c r="H75" s="11"/>
      <c r="I75" s="11"/>
      <c r="J75" s="11"/>
      <c r="K75" s="16">
        <f t="shared" si="6"/>
        <v>0</v>
      </c>
      <c r="L75" s="16">
        <f t="shared" si="7"/>
        <v>0</v>
      </c>
      <c r="M75" s="16" t="str">
        <f t="shared" si="8"/>
        <v/>
      </c>
      <c r="N75" s="10"/>
      <c r="O75" s="10"/>
    </row>
    <row r="76" spans="1:15">
      <c r="A76" s="10"/>
      <c r="B76" s="10"/>
      <c r="C76" s="36"/>
      <c r="D76" s="10"/>
      <c r="E76" s="10"/>
      <c r="F76" s="11"/>
      <c r="G76" s="11"/>
      <c r="H76" s="11"/>
      <c r="I76" s="11"/>
      <c r="J76" s="11"/>
      <c r="K76" s="16">
        <f t="shared" si="6"/>
        <v>0</v>
      </c>
      <c r="L76" s="16">
        <f t="shared" si="7"/>
        <v>0</v>
      </c>
      <c r="M76" s="16" t="str">
        <f t="shared" si="8"/>
        <v/>
      </c>
      <c r="N76" s="10"/>
      <c r="O76" s="10"/>
    </row>
    <row r="77" spans="1:15">
      <c r="A77" s="10"/>
      <c r="B77" s="10"/>
      <c r="C77" s="36"/>
      <c r="D77" s="10"/>
      <c r="E77" s="10"/>
      <c r="F77" s="11"/>
      <c r="G77" s="11"/>
      <c r="H77" s="11"/>
      <c r="I77" s="11"/>
      <c r="J77" s="11"/>
      <c r="K77" s="16">
        <f t="shared" si="6"/>
        <v>0</v>
      </c>
      <c r="L77" s="16">
        <f t="shared" si="7"/>
        <v>0</v>
      </c>
      <c r="M77" s="16" t="str">
        <f t="shared" si="8"/>
        <v/>
      </c>
      <c r="N77" s="10"/>
      <c r="O77" s="10"/>
    </row>
    <row r="78" spans="1:15">
      <c r="A78" s="10"/>
      <c r="B78" s="10"/>
      <c r="C78" s="36"/>
      <c r="D78" s="10"/>
      <c r="E78" s="10"/>
      <c r="F78" s="11"/>
      <c r="G78" s="11"/>
      <c r="H78" s="11"/>
      <c r="I78" s="11"/>
      <c r="J78" s="11"/>
      <c r="K78" s="16">
        <f t="shared" si="6"/>
        <v>0</v>
      </c>
      <c r="L78" s="16">
        <f t="shared" si="7"/>
        <v>0</v>
      </c>
      <c r="M78" s="16" t="str">
        <f t="shared" si="8"/>
        <v/>
      </c>
      <c r="N78" s="10"/>
      <c r="O78" s="10"/>
    </row>
    <row r="79" spans="1:15">
      <c r="A79" s="10"/>
      <c r="B79" s="10"/>
      <c r="C79" s="36"/>
      <c r="D79" s="10"/>
      <c r="E79" s="10"/>
      <c r="F79" s="11"/>
      <c r="G79" s="11"/>
      <c r="H79" s="11"/>
      <c r="I79" s="11"/>
      <c r="J79" s="11"/>
      <c r="K79" s="16">
        <f t="shared" si="6"/>
        <v>0</v>
      </c>
      <c r="L79" s="16">
        <f t="shared" si="7"/>
        <v>0</v>
      </c>
      <c r="M79" s="16" t="str">
        <f t="shared" si="8"/>
        <v/>
      </c>
      <c r="N79" s="10"/>
      <c r="O79" s="10"/>
    </row>
    <row r="80" spans="1:15">
      <c r="A80" s="10"/>
      <c r="B80" s="10"/>
      <c r="C80" s="36"/>
      <c r="D80" s="10"/>
      <c r="E80" s="10"/>
      <c r="F80" s="11"/>
      <c r="G80" s="11"/>
      <c r="H80" s="11"/>
      <c r="I80" s="11"/>
      <c r="J80" s="11"/>
      <c r="K80" s="16">
        <f t="shared" si="6"/>
        <v>0</v>
      </c>
      <c r="L80" s="16">
        <f t="shared" si="7"/>
        <v>0</v>
      </c>
      <c r="M80" s="16" t="str">
        <f t="shared" si="8"/>
        <v/>
      </c>
      <c r="N80" s="10"/>
      <c r="O80" s="10"/>
    </row>
    <row r="81" spans="1:15">
      <c r="A81" s="10"/>
      <c r="B81" s="10"/>
      <c r="C81" s="36"/>
      <c r="D81" s="10"/>
      <c r="E81" s="10"/>
      <c r="F81" s="11"/>
      <c r="G81" s="11"/>
      <c r="H81" s="11"/>
      <c r="I81" s="11"/>
      <c r="J81" s="11"/>
      <c r="K81" s="16">
        <f t="shared" si="6"/>
        <v>0</v>
      </c>
      <c r="L81" s="16">
        <f t="shared" si="7"/>
        <v>0</v>
      </c>
      <c r="M81" s="16" t="str">
        <f t="shared" si="8"/>
        <v/>
      </c>
      <c r="N81" s="10"/>
      <c r="O81" s="10"/>
    </row>
    <row r="82" spans="1:15">
      <c r="A82" s="10"/>
      <c r="B82" s="10"/>
      <c r="C82" s="36"/>
      <c r="D82" s="10"/>
      <c r="E82" s="10"/>
      <c r="F82" s="11"/>
      <c r="G82" s="11"/>
      <c r="H82" s="11"/>
      <c r="I82" s="11"/>
      <c r="J82" s="11"/>
      <c r="K82" s="16">
        <f t="shared" si="6"/>
        <v>0</v>
      </c>
      <c r="L82" s="16">
        <f t="shared" si="7"/>
        <v>0</v>
      </c>
      <c r="M82" s="16" t="str">
        <f t="shared" si="8"/>
        <v/>
      </c>
      <c r="N82" s="10"/>
      <c r="O82" s="10"/>
    </row>
    <row r="83" spans="1:15">
      <c r="A83" s="10"/>
      <c r="B83" s="10"/>
      <c r="C83" s="36"/>
      <c r="D83" s="10"/>
      <c r="E83" s="10"/>
      <c r="F83" s="11"/>
      <c r="G83" s="11"/>
      <c r="H83" s="11"/>
      <c r="I83" s="11"/>
      <c r="J83" s="11"/>
      <c r="K83" s="16">
        <f t="shared" si="6"/>
        <v>0</v>
      </c>
      <c r="L83" s="16">
        <f t="shared" si="7"/>
        <v>0</v>
      </c>
      <c r="M83" s="16" t="str">
        <f t="shared" si="8"/>
        <v/>
      </c>
      <c r="N83" s="10"/>
      <c r="O83" s="10"/>
    </row>
    <row r="84" spans="1:15">
      <c r="A84" s="10"/>
      <c r="B84" s="10"/>
      <c r="C84" s="36"/>
      <c r="D84" s="10"/>
      <c r="E84" s="10"/>
      <c r="F84" s="11"/>
      <c r="G84" s="11"/>
      <c r="H84" s="11"/>
      <c r="I84" s="11"/>
      <c r="J84" s="11"/>
      <c r="K84" s="16">
        <f t="shared" si="6"/>
        <v>0</v>
      </c>
      <c r="L84" s="16">
        <f t="shared" si="7"/>
        <v>0</v>
      </c>
      <c r="M84" s="16" t="str">
        <f t="shared" si="8"/>
        <v/>
      </c>
      <c r="N84" s="10"/>
      <c r="O84" s="10"/>
    </row>
    <row r="85" spans="1:15">
      <c r="A85" s="10"/>
      <c r="B85" s="10"/>
      <c r="C85" s="36"/>
      <c r="D85" s="10"/>
      <c r="E85" s="10"/>
      <c r="F85" s="11"/>
      <c r="G85" s="11"/>
      <c r="H85" s="11"/>
      <c r="I85" s="11"/>
      <c r="J85" s="11"/>
      <c r="K85" s="16">
        <f t="shared" si="6"/>
        <v>0</v>
      </c>
      <c r="L85" s="16">
        <f t="shared" si="7"/>
        <v>0</v>
      </c>
      <c r="M85" s="16" t="str">
        <f t="shared" si="8"/>
        <v/>
      </c>
      <c r="N85" s="10"/>
      <c r="O85" s="10"/>
    </row>
    <row r="86" spans="1:15">
      <c r="A86" s="10"/>
      <c r="B86" s="10"/>
      <c r="C86" s="36"/>
      <c r="D86" s="10"/>
      <c r="E86" s="10"/>
      <c r="F86" s="11"/>
      <c r="G86" s="11"/>
      <c r="H86" s="11"/>
      <c r="I86" s="11"/>
      <c r="J86" s="11"/>
      <c r="K86" s="16">
        <f t="shared" si="6"/>
        <v>0</v>
      </c>
      <c r="L86" s="16">
        <f t="shared" si="7"/>
        <v>0</v>
      </c>
      <c r="M86" s="16" t="str">
        <f t="shared" si="8"/>
        <v/>
      </c>
      <c r="N86" s="10"/>
      <c r="O86" s="10"/>
    </row>
    <row r="87" spans="1:15">
      <c r="A87" s="10"/>
      <c r="B87" s="10"/>
      <c r="C87" s="36"/>
      <c r="D87" s="10"/>
      <c r="E87" s="10"/>
      <c r="F87" s="11"/>
      <c r="G87" s="11"/>
      <c r="H87" s="11"/>
      <c r="I87" s="11"/>
      <c r="J87" s="11"/>
      <c r="K87" s="16">
        <f t="shared" si="6"/>
        <v>0</v>
      </c>
      <c r="L87" s="16">
        <f t="shared" si="7"/>
        <v>0</v>
      </c>
      <c r="M87" s="16" t="str">
        <f t="shared" si="8"/>
        <v/>
      </c>
      <c r="N87" s="10"/>
      <c r="O87" s="10"/>
    </row>
    <row r="88" spans="1:15">
      <c r="A88" s="10"/>
      <c r="B88" s="10"/>
      <c r="C88" s="36"/>
      <c r="D88" s="10"/>
      <c r="E88" s="10"/>
      <c r="F88" s="11"/>
      <c r="G88" s="11"/>
      <c r="H88" s="11"/>
      <c r="I88" s="11"/>
      <c r="J88" s="11"/>
      <c r="K88" s="16">
        <f t="shared" si="6"/>
        <v>0</v>
      </c>
      <c r="L88" s="16">
        <f t="shared" si="7"/>
        <v>0</v>
      </c>
      <c r="M88" s="16" t="str">
        <f t="shared" si="8"/>
        <v/>
      </c>
      <c r="N88" s="10"/>
      <c r="O88" s="10"/>
    </row>
    <row r="89" spans="1:15">
      <c r="A89" s="10"/>
      <c r="B89" s="10"/>
      <c r="C89" s="36"/>
      <c r="D89" s="10"/>
      <c r="E89" s="10"/>
      <c r="F89" s="11"/>
      <c r="G89" s="11"/>
      <c r="H89" s="11"/>
      <c r="I89" s="11"/>
      <c r="J89" s="11"/>
      <c r="K89" s="16">
        <f t="shared" si="6"/>
        <v>0</v>
      </c>
      <c r="L89" s="16">
        <f t="shared" si="7"/>
        <v>0</v>
      </c>
      <c r="M89" s="16" t="str">
        <f t="shared" si="8"/>
        <v/>
      </c>
      <c r="N89" s="10"/>
      <c r="O89" s="10"/>
    </row>
    <row r="90" spans="1:15">
      <c r="A90" s="10"/>
      <c r="B90" s="10"/>
      <c r="C90" s="36"/>
      <c r="D90" s="10"/>
      <c r="E90" s="10"/>
      <c r="F90" s="11"/>
      <c r="G90" s="11"/>
      <c r="H90" s="11"/>
      <c r="I90" s="11"/>
      <c r="J90" s="11"/>
      <c r="K90" s="16">
        <f t="shared" si="6"/>
        <v>0</v>
      </c>
      <c r="L90" s="16">
        <f t="shared" si="7"/>
        <v>0</v>
      </c>
      <c r="M90" s="16" t="str">
        <f t="shared" si="8"/>
        <v/>
      </c>
      <c r="N90" s="10"/>
      <c r="O90" s="10"/>
    </row>
    <row r="91" spans="1:15">
      <c r="A91" s="10"/>
      <c r="B91" s="10"/>
      <c r="C91" s="36"/>
      <c r="D91" s="10"/>
      <c r="E91" s="10"/>
      <c r="F91" s="11"/>
      <c r="G91" s="11"/>
      <c r="H91" s="11"/>
      <c r="I91" s="11"/>
      <c r="J91" s="11"/>
      <c r="K91" s="16">
        <f t="shared" si="6"/>
        <v>0</v>
      </c>
      <c r="L91" s="16">
        <f t="shared" si="7"/>
        <v>0</v>
      </c>
      <c r="M91" s="16" t="str">
        <f t="shared" si="8"/>
        <v/>
      </c>
      <c r="N91" s="10"/>
      <c r="O91" s="10"/>
    </row>
    <row r="92" spans="1:15">
      <c r="A92" s="10"/>
      <c r="B92" s="10"/>
      <c r="C92" s="36"/>
      <c r="D92" s="10"/>
      <c r="E92" s="10"/>
      <c r="F92" s="11"/>
      <c r="G92" s="11"/>
      <c r="H92" s="11"/>
      <c r="I92" s="11"/>
      <c r="J92" s="11"/>
      <c r="K92" s="16">
        <f t="shared" si="6"/>
        <v>0</v>
      </c>
      <c r="L92" s="16">
        <f t="shared" si="7"/>
        <v>0</v>
      </c>
      <c r="M92" s="16" t="str">
        <f t="shared" si="8"/>
        <v/>
      </c>
      <c r="N92" s="10"/>
      <c r="O92" s="10"/>
    </row>
    <row r="93" spans="1:15">
      <c r="A93" s="10"/>
      <c r="B93" s="10"/>
      <c r="C93" s="36"/>
      <c r="D93" s="10"/>
      <c r="E93" s="10"/>
      <c r="F93" s="11"/>
      <c r="G93" s="11"/>
      <c r="H93" s="11"/>
      <c r="I93" s="11"/>
      <c r="J93" s="11"/>
      <c r="K93" s="16">
        <f t="shared" si="6"/>
        <v>0</v>
      </c>
      <c r="L93" s="16">
        <f t="shared" si="7"/>
        <v>0</v>
      </c>
      <c r="M93" s="16" t="str">
        <f t="shared" si="8"/>
        <v/>
      </c>
      <c r="N93" s="10"/>
      <c r="O93" s="10"/>
    </row>
    <row r="94" spans="1:15">
      <c r="A94" s="10"/>
      <c r="B94" s="10"/>
      <c r="C94" s="36"/>
      <c r="D94" s="10"/>
      <c r="E94" s="10"/>
      <c r="F94" s="11"/>
      <c r="G94" s="11"/>
      <c r="H94" s="11"/>
      <c r="I94" s="11"/>
      <c r="J94" s="11"/>
      <c r="K94" s="16">
        <f t="shared" si="6"/>
        <v>0</v>
      </c>
      <c r="L94" s="16">
        <f t="shared" si="7"/>
        <v>0</v>
      </c>
      <c r="M94" s="16" t="str">
        <f t="shared" si="8"/>
        <v/>
      </c>
      <c r="N94" s="10"/>
      <c r="O94" s="10"/>
    </row>
    <row r="95" spans="1:15">
      <c r="A95" s="10"/>
      <c r="B95" s="10"/>
      <c r="C95" s="36"/>
      <c r="D95" s="10"/>
      <c r="E95" s="10"/>
      <c r="F95" s="11"/>
      <c r="G95" s="11"/>
      <c r="H95" s="11"/>
      <c r="I95" s="11"/>
      <c r="J95" s="11"/>
      <c r="K95" s="16">
        <f t="shared" si="6"/>
        <v>0</v>
      </c>
      <c r="L95" s="16">
        <f t="shared" si="7"/>
        <v>0</v>
      </c>
      <c r="M95" s="16" t="str">
        <f t="shared" si="8"/>
        <v/>
      </c>
      <c r="N95" s="10"/>
      <c r="O95" s="10"/>
    </row>
    <row r="96" spans="1:15">
      <c r="A96" s="10"/>
      <c r="B96" s="10"/>
      <c r="C96" s="36"/>
      <c r="D96" s="10"/>
      <c r="E96" s="10"/>
      <c r="F96" s="11"/>
      <c r="G96" s="11"/>
      <c r="H96" s="11"/>
      <c r="I96" s="11"/>
      <c r="J96" s="11"/>
      <c r="K96" s="16">
        <f t="shared" si="6"/>
        <v>0</v>
      </c>
      <c r="L96" s="16">
        <f t="shared" si="7"/>
        <v>0</v>
      </c>
      <c r="M96" s="16" t="str">
        <f t="shared" si="8"/>
        <v/>
      </c>
      <c r="N96" s="10"/>
      <c r="O96" s="10"/>
    </row>
    <row r="97" spans="1:15">
      <c r="A97" s="10"/>
      <c r="B97" s="10"/>
      <c r="C97" s="36"/>
      <c r="D97" s="10"/>
      <c r="E97" s="10"/>
      <c r="F97" s="11"/>
      <c r="G97" s="11"/>
      <c r="H97" s="11"/>
      <c r="I97" s="11"/>
      <c r="J97" s="11"/>
      <c r="K97" s="16">
        <f t="shared" si="6"/>
        <v>0</v>
      </c>
      <c r="L97" s="16">
        <f t="shared" si="7"/>
        <v>0</v>
      </c>
      <c r="M97" s="16" t="str">
        <f t="shared" si="8"/>
        <v/>
      </c>
      <c r="N97" s="10"/>
      <c r="O97" s="10"/>
    </row>
    <row r="98" spans="1:15">
      <c r="A98" s="10"/>
      <c r="B98" s="10"/>
      <c r="C98" s="36"/>
      <c r="D98" s="10"/>
      <c r="E98" s="10"/>
      <c r="F98" s="11"/>
      <c r="G98" s="11"/>
      <c r="H98" s="11"/>
      <c r="I98" s="11"/>
      <c r="J98" s="11"/>
      <c r="K98" s="16">
        <f t="shared" si="6"/>
        <v>0</v>
      </c>
      <c r="L98" s="16">
        <f t="shared" si="7"/>
        <v>0</v>
      </c>
      <c r="M98" s="16" t="str">
        <f t="shared" si="8"/>
        <v/>
      </c>
      <c r="N98" s="10"/>
      <c r="O98" s="10"/>
    </row>
    <row r="99" spans="1:15">
      <c r="A99" s="10"/>
      <c r="B99" s="10"/>
      <c r="C99" s="36"/>
      <c r="D99" s="10"/>
      <c r="E99" s="10"/>
      <c r="F99" s="11"/>
      <c r="G99" s="11"/>
      <c r="H99" s="11"/>
      <c r="I99" s="11"/>
      <c r="J99" s="11"/>
      <c r="K99" s="16">
        <f t="shared" si="6"/>
        <v>0</v>
      </c>
      <c r="L99" s="16">
        <f t="shared" si="7"/>
        <v>0</v>
      </c>
      <c r="M99" s="16" t="str">
        <f t="shared" si="8"/>
        <v/>
      </c>
      <c r="N99" s="10"/>
      <c r="O99" s="10"/>
    </row>
    <row r="100" spans="1:15">
      <c r="A100" s="10"/>
      <c r="B100" s="10"/>
      <c r="C100" s="36"/>
      <c r="D100" s="10"/>
      <c r="E100" s="10"/>
      <c r="F100" s="11"/>
      <c r="G100" s="11"/>
      <c r="H100" s="11"/>
      <c r="I100" s="11"/>
      <c r="J100" s="11"/>
      <c r="K100" s="16">
        <f t="shared" si="6"/>
        <v>0</v>
      </c>
      <c r="L100" s="16">
        <f t="shared" si="7"/>
        <v>0</v>
      </c>
      <c r="M100" s="16" t="str">
        <f t="shared" si="8"/>
        <v/>
      </c>
      <c r="N100" s="10"/>
      <c r="O100" s="10"/>
    </row>
    <row r="101" spans="1:15">
      <c r="A101" s="10"/>
      <c r="B101" s="10"/>
      <c r="C101" s="36"/>
      <c r="D101" s="10"/>
      <c r="E101" s="10"/>
      <c r="F101" s="11"/>
      <c r="G101" s="11"/>
      <c r="H101" s="11"/>
      <c r="I101" s="11"/>
      <c r="J101" s="11"/>
      <c r="K101" s="16">
        <f t="shared" si="6"/>
        <v>0</v>
      </c>
      <c r="L101" s="16">
        <f t="shared" si="7"/>
        <v>0</v>
      </c>
      <c r="M101" s="16" t="str">
        <f t="shared" si="8"/>
        <v/>
      </c>
      <c r="N101" s="10"/>
      <c r="O101" s="10"/>
    </row>
    <row r="102" spans="1:15">
      <c r="A102" s="10"/>
      <c r="B102" s="10"/>
      <c r="C102" s="36"/>
      <c r="D102" s="10"/>
      <c r="E102" s="10"/>
      <c r="F102" s="11"/>
      <c r="G102" s="11"/>
      <c r="H102" s="11"/>
      <c r="I102" s="11"/>
      <c r="J102" s="11"/>
      <c r="K102" s="16">
        <f t="shared" si="6"/>
        <v>0</v>
      </c>
      <c r="L102" s="16">
        <f t="shared" si="7"/>
        <v>0</v>
      </c>
      <c r="M102" s="16" t="str">
        <f t="shared" si="8"/>
        <v/>
      </c>
      <c r="N102" s="10"/>
      <c r="O102" s="10"/>
    </row>
    <row r="103" spans="1:15">
      <c r="A103" s="10"/>
      <c r="B103" s="10"/>
      <c r="C103" s="36"/>
      <c r="D103" s="10"/>
      <c r="E103" s="10"/>
      <c r="F103" s="11"/>
      <c r="G103" s="11"/>
      <c r="H103" s="11"/>
      <c r="I103" s="11"/>
      <c r="J103" s="11"/>
      <c r="K103" s="16">
        <f t="shared" ref="K103:K134" si="9">IF(E103="Replacement",MAX(MIN(F103,G103)+H103+I103-J103,0),0)</f>
        <v>0</v>
      </c>
      <c r="L103" s="16">
        <f t="shared" si="7"/>
        <v>0</v>
      </c>
      <c r="M103" s="16" t="str">
        <f t="shared" si="8"/>
        <v/>
      </c>
      <c r="N103" s="10"/>
      <c r="O103" s="10"/>
    </row>
    <row r="104" spans="1:15">
      <c r="A104" s="10"/>
      <c r="B104" s="10"/>
      <c r="C104" s="36"/>
      <c r="D104" s="10"/>
      <c r="E104" s="10"/>
      <c r="F104" s="11"/>
      <c r="G104" s="11"/>
      <c r="H104" s="11"/>
      <c r="I104" s="11"/>
      <c r="J104" s="11"/>
      <c r="K104" s="16">
        <f t="shared" si="9"/>
        <v>0</v>
      </c>
      <c r="L104" s="16">
        <f t="shared" si="7"/>
        <v>0</v>
      </c>
      <c r="M104" s="16" t="str">
        <f t="shared" si="8"/>
        <v/>
      </c>
      <c r="N104" s="10"/>
      <c r="O104" s="10"/>
    </row>
    <row r="105" spans="1:15">
      <c r="A105" s="10"/>
      <c r="B105" s="10"/>
      <c r="C105" s="36"/>
      <c r="D105" s="10"/>
      <c r="E105" s="10"/>
      <c r="F105" s="11"/>
      <c r="G105" s="11"/>
      <c r="H105" s="11"/>
      <c r="I105" s="11"/>
      <c r="J105" s="11"/>
      <c r="K105" s="16">
        <f t="shared" si="9"/>
        <v>0</v>
      </c>
      <c r="L105" s="16">
        <f t="shared" si="7"/>
        <v>0</v>
      </c>
      <c r="M105" s="16" t="str">
        <f t="shared" si="8"/>
        <v/>
      </c>
      <c r="N105" s="10"/>
      <c r="O105" s="10"/>
    </row>
    <row r="106" spans="1:15">
      <c r="A106" s="10"/>
      <c r="B106" s="10"/>
      <c r="C106" s="36"/>
      <c r="D106" s="10"/>
      <c r="E106" s="10"/>
      <c r="F106" s="11"/>
      <c r="G106" s="11"/>
      <c r="H106" s="11"/>
      <c r="I106" s="11"/>
      <c r="J106" s="11"/>
      <c r="K106" s="16">
        <f t="shared" si="9"/>
        <v>0</v>
      </c>
      <c r="L106" s="16">
        <f t="shared" si="7"/>
        <v>0</v>
      </c>
      <c r="M106" s="16" t="str">
        <f t="shared" si="8"/>
        <v/>
      </c>
      <c r="N106" s="10"/>
      <c r="O106" s="10"/>
    </row>
  </sheetData>
  <sheetProtection sheet="1" objects="1" scenarios="1" sort="0" autoFilter="0"/>
  <mergeCells count="2">
    <mergeCell ref="A1:O1"/>
    <mergeCell ref="A3:O4"/>
  </mergeCells>
  <dataValidations count="1">
    <dataValidation type="list" sqref="E7:E106" xr:uid="{00000000-0002-0000-0C00-000001000000}">
      <formula1>"Initial,Replacement"</formula1>
    </dataValidation>
  </dataValidations>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1">
        <x14:dataValidation type="list" xr:uid="{00000000-0002-0000-0C00-000000000000}">
          <x14:formula1>
            <xm:f>'01_Setup'!$B$23:$B$32</xm:f>
          </x14:formula1>
          <xm:sqref>B7:B106</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P506"/>
  <sheetViews>
    <sheetView workbookViewId="0">
      <selection sqref="A1:P1"/>
    </sheetView>
  </sheetViews>
  <sheetFormatPr defaultRowHeight="14.25"/>
  <cols>
    <col min="1" max="1" width="18" customWidth="1"/>
    <col min="2" max="2" width="22" customWidth="1"/>
    <col min="3" max="4" width="14" customWidth="1"/>
    <col min="5" max="5" width="13" customWidth="1"/>
    <col min="6" max="6" width="22" customWidth="1"/>
    <col min="7" max="7" width="15" customWidth="1"/>
    <col min="8" max="8" width="22" customWidth="1"/>
    <col min="9" max="9" width="36" customWidth="1"/>
    <col min="10" max="11" width="16" customWidth="1"/>
    <col min="12" max="12" width="14" customWidth="1"/>
    <col min="13" max="13" width="18" customWidth="1"/>
    <col min="14" max="14" width="14" customWidth="1"/>
    <col min="15" max="15" width="26" customWidth="1"/>
    <col min="16" max="16" width="30" customWidth="1"/>
  </cols>
  <sheetData>
    <row r="1" spans="1:16" ht="30" customHeight="1">
      <c r="A1" s="2" t="s">
        <v>266</v>
      </c>
      <c r="B1" s="2"/>
      <c r="C1" s="2"/>
      <c r="D1" s="2"/>
      <c r="E1" s="2"/>
      <c r="F1" s="2"/>
      <c r="G1" s="2"/>
      <c r="H1" s="2"/>
      <c r="I1" s="2"/>
      <c r="J1" s="2"/>
      <c r="K1" s="2"/>
      <c r="L1" s="2"/>
      <c r="M1" s="2"/>
      <c r="N1" s="2"/>
      <c r="O1" s="2"/>
      <c r="P1" s="2"/>
    </row>
    <row r="2" spans="1:16">
      <c r="A2" s="3"/>
      <c r="B2" s="3"/>
      <c r="C2" s="3"/>
      <c r="D2" s="3"/>
      <c r="E2" s="3"/>
      <c r="F2" s="3"/>
      <c r="G2" s="3"/>
      <c r="H2" s="3"/>
      <c r="I2" s="3"/>
      <c r="J2" s="3"/>
      <c r="K2" s="3"/>
      <c r="L2" s="3"/>
      <c r="M2" s="3"/>
      <c r="N2" s="3"/>
      <c r="O2" s="3"/>
      <c r="P2" s="3"/>
    </row>
    <row r="3" spans="1:16">
      <c r="A3" s="43" t="s">
        <v>267</v>
      </c>
      <c r="B3" s="43"/>
      <c r="C3" s="43"/>
      <c r="D3" s="43"/>
      <c r="E3" s="43"/>
      <c r="F3" s="43"/>
      <c r="G3" s="43"/>
      <c r="H3" s="43"/>
      <c r="I3" s="43"/>
      <c r="J3" s="43"/>
      <c r="K3" s="43"/>
      <c r="L3" s="43"/>
      <c r="M3" s="43"/>
      <c r="N3" s="43"/>
      <c r="O3" s="43"/>
      <c r="P3" s="43"/>
    </row>
    <row r="4" spans="1:16">
      <c r="A4" s="43"/>
      <c r="B4" s="43"/>
      <c r="C4" s="43"/>
      <c r="D4" s="43"/>
      <c r="E4" s="43"/>
      <c r="F4" s="43"/>
      <c r="G4" s="43"/>
      <c r="H4" s="43"/>
      <c r="I4" s="43"/>
      <c r="J4" s="43"/>
      <c r="K4" s="43"/>
      <c r="L4" s="43"/>
      <c r="M4" s="43"/>
      <c r="N4" s="43"/>
      <c r="O4" s="43"/>
      <c r="P4" s="43"/>
    </row>
    <row r="5" spans="1:16">
      <c r="A5" s="3"/>
      <c r="B5" s="3"/>
      <c r="C5" s="3"/>
      <c r="D5" s="3"/>
      <c r="E5" s="3"/>
      <c r="F5" s="3"/>
      <c r="G5" s="3"/>
      <c r="H5" s="3"/>
      <c r="I5" s="3"/>
      <c r="J5" s="3"/>
      <c r="K5" s="3"/>
      <c r="L5" s="3"/>
      <c r="M5" s="3"/>
      <c r="N5" s="3"/>
      <c r="O5" s="3"/>
      <c r="P5" s="3"/>
    </row>
    <row r="6" spans="1:16" ht="33.950000000000003" customHeight="1">
      <c r="A6" s="52" t="s">
        <v>139</v>
      </c>
      <c r="B6" s="52" t="s">
        <v>268</v>
      </c>
      <c r="C6" s="52" t="s">
        <v>66</v>
      </c>
      <c r="D6" s="52" t="s">
        <v>51</v>
      </c>
      <c r="E6" s="52" t="s">
        <v>269</v>
      </c>
      <c r="F6" s="52" t="s">
        <v>137</v>
      </c>
      <c r="G6" s="52" t="s">
        <v>248</v>
      </c>
      <c r="H6" s="52" t="s">
        <v>270</v>
      </c>
      <c r="I6" s="52" t="s">
        <v>271</v>
      </c>
      <c r="J6" s="52" t="s">
        <v>174</v>
      </c>
      <c r="K6" s="52" t="s">
        <v>272</v>
      </c>
      <c r="L6" s="52" t="s">
        <v>273</v>
      </c>
      <c r="M6" s="52" t="s">
        <v>209</v>
      </c>
      <c r="N6" s="52" t="s">
        <v>210</v>
      </c>
      <c r="O6" s="52" t="s">
        <v>274</v>
      </c>
      <c r="P6" s="52" t="s">
        <v>55</v>
      </c>
    </row>
    <row r="7" spans="1:16">
      <c r="A7" s="10"/>
      <c r="B7" s="10"/>
      <c r="C7" s="10"/>
      <c r="D7" s="10"/>
      <c r="E7" s="36"/>
      <c r="F7" s="10"/>
      <c r="G7" s="11"/>
      <c r="H7" s="10"/>
      <c r="I7" s="10"/>
      <c r="J7" s="10"/>
      <c r="K7" s="10"/>
      <c r="L7" s="36"/>
      <c r="M7" s="10"/>
      <c r="N7" s="36"/>
      <c r="O7" s="10"/>
      <c r="P7" s="10"/>
    </row>
    <row r="8" spans="1:16">
      <c r="A8" s="10"/>
      <c r="B8" s="10"/>
      <c r="C8" s="10"/>
      <c r="D8" s="10"/>
      <c r="E8" s="36"/>
      <c r="F8" s="10"/>
      <c r="G8" s="11"/>
      <c r="H8" s="10"/>
      <c r="I8" s="10"/>
      <c r="J8" s="10"/>
      <c r="K8" s="10"/>
      <c r="L8" s="36"/>
      <c r="M8" s="10"/>
      <c r="N8" s="36"/>
      <c r="O8" s="10"/>
      <c r="P8" s="10"/>
    </row>
    <row r="9" spans="1:16">
      <c r="A9" s="10"/>
      <c r="B9" s="10"/>
      <c r="C9" s="10"/>
      <c r="D9" s="10"/>
      <c r="E9" s="36"/>
      <c r="F9" s="10"/>
      <c r="G9" s="11"/>
      <c r="H9" s="10"/>
      <c r="I9" s="10"/>
      <c r="J9" s="10"/>
      <c r="K9" s="10"/>
      <c r="L9" s="36"/>
      <c r="M9" s="10"/>
      <c r="N9" s="36"/>
      <c r="O9" s="10"/>
      <c r="P9" s="10"/>
    </row>
    <row r="10" spans="1:16">
      <c r="A10" s="10"/>
      <c r="B10" s="10"/>
      <c r="C10" s="10"/>
      <c r="D10" s="10"/>
      <c r="E10" s="36"/>
      <c r="F10" s="10"/>
      <c r="G10" s="11"/>
      <c r="H10" s="10"/>
      <c r="I10" s="10"/>
      <c r="J10" s="10"/>
      <c r="K10" s="10"/>
      <c r="L10" s="36"/>
      <c r="M10" s="10"/>
      <c r="N10" s="36"/>
      <c r="O10" s="10"/>
      <c r="P10" s="10"/>
    </row>
    <row r="11" spans="1:16">
      <c r="A11" s="10"/>
      <c r="B11" s="10"/>
      <c r="C11" s="10"/>
      <c r="D11" s="10"/>
      <c r="E11" s="36"/>
      <c r="F11" s="10"/>
      <c r="G11" s="11"/>
      <c r="H11" s="10"/>
      <c r="I11" s="10"/>
      <c r="J11" s="10"/>
      <c r="K11" s="10"/>
      <c r="L11" s="36"/>
      <c r="M11" s="10"/>
      <c r="N11" s="36"/>
      <c r="O11" s="10"/>
      <c r="P11" s="10"/>
    </row>
    <row r="12" spans="1:16">
      <c r="A12" s="10"/>
      <c r="B12" s="10"/>
      <c r="C12" s="10"/>
      <c r="D12" s="10"/>
      <c r="E12" s="36"/>
      <c r="F12" s="10"/>
      <c r="G12" s="11"/>
      <c r="H12" s="10"/>
      <c r="I12" s="10"/>
      <c r="J12" s="10"/>
      <c r="K12" s="10"/>
      <c r="L12" s="36"/>
      <c r="M12" s="10"/>
      <c r="N12" s="36"/>
      <c r="O12" s="10"/>
      <c r="P12" s="10"/>
    </row>
    <row r="13" spans="1:16">
      <c r="A13" s="10"/>
      <c r="B13" s="10"/>
      <c r="C13" s="10"/>
      <c r="D13" s="10"/>
      <c r="E13" s="36"/>
      <c r="F13" s="10"/>
      <c r="G13" s="11"/>
      <c r="H13" s="10"/>
      <c r="I13" s="10"/>
      <c r="J13" s="10"/>
      <c r="K13" s="10"/>
      <c r="L13" s="36"/>
      <c r="M13" s="10"/>
      <c r="N13" s="36"/>
      <c r="O13" s="10"/>
      <c r="P13" s="10"/>
    </row>
    <row r="14" spans="1:16">
      <c r="A14" s="10"/>
      <c r="B14" s="10"/>
      <c r="C14" s="10"/>
      <c r="D14" s="10"/>
      <c r="E14" s="36"/>
      <c r="F14" s="10"/>
      <c r="G14" s="11"/>
      <c r="H14" s="10"/>
      <c r="I14" s="10"/>
      <c r="J14" s="10"/>
      <c r="K14" s="10"/>
      <c r="L14" s="36"/>
      <c r="M14" s="10"/>
      <c r="N14" s="36"/>
      <c r="O14" s="10"/>
      <c r="P14" s="10"/>
    </row>
    <row r="15" spans="1:16">
      <c r="A15" s="10"/>
      <c r="B15" s="10"/>
      <c r="C15" s="10"/>
      <c r="D15" s="10"/>
      <c r="E15" s="36"/>
      <c r="F15" s="10"/>
      <c r="G15" s="11"/>
      <c r="H15" s="10"/>
      <c r="I15" s="10"/>
      <c r="J15" s="10"/>
      <c r="K15" s="10"/>
      <c r="L15" s="36"/>
      <c r="M15" s="10"/>
      <c r="N15" s="36"/>
      <c r="O15" s="10"/>
      <c r="P15" s="10"/>
    </row>
    <row r="16" spans="1:16">
      <c r="A16" s="10"/>
      <c r="B16" s="10"/>
      <c r="C16" s="10"/>
      <c r="D16" s="10"/>
      <c r="E16" s="36"/>
      <c r="F16" s="10"/>
      <c r="G16" s="11"/>
      <c r="H16" s="10"/>
      <c r="I16" s="10"/>
      <c r="J16" s="10"/>
      <c r="K16" s="10"/>
      <c r="L16" s="36"/>
      <c r="M16" s="10"/>
      <c r="N16" s="36"/>
      <c r="O16" s="10"/>
      <c r="P16" s="10"/>
    </row>
    <row r="17" spans="1:16">
      <c r="A17" s="10"/>
      <c r="B17" s="10"/>
      <c r="C17" s="10"/>
      <c r="D17" s="10"/>
      <c r="E17" s="36"/>
      <c r="F17" s="10"/>
      <c r="G17" s="11"/>
      <c r="H17" s="10"/>
      <c r="I17" s="10"/>
      <c r="J17" s="10"/>
      <c r="K17" s="10"/>
      <c r="L17" s="36"/>
      <c r="M17" s="10"/>
      <c r="N17" s="36"/>
      <c r="O17" s="10"/>
      <c r="P17" s="10"/>
    </row>
    <row r="18" spans="1:16">
      <c r="A18" s="10"/>
      <c r="B18" s="10"/>
      <c r="C18" s="10"/>
      <c r="D18" s="10"/>
      <c r="E18" s="36"/>
      <c r="F18" s="10"/>
      <c r="G18" s="11"/>
      <c r="H18" s="10"/>
      <c r="I18" s="10"/>
      <c r="J18" s="10"/>
      <c r="K18" s="10"/>
      <c r="L18" s="36"/>
      <c r="M18" s="10"/>
      <c r="N18" s="36"/>
      <c r="O18" s="10"/>
      <c r="P18" s="10"/>
    </row>
    <row r="19" spans="1:16">
      <c r="A19" s="10"/>
      <c r="B19" s="10"/>
      <c r="C19" s="10"/>
      <c r="D19" s="10"/>
      <c r="E19" s="36"/>
      <c r="F19" s="10"/>
      <c r="G19" s="11"/>
      <c r="H19" s="10"/>
      <c r="I19" s="10"/>
      <c r="J19" s="10"/>
      <c r="K19" s="10"/>
      <c r="L19" s="36"/>
      <c r="M19" s="10"/>
      <c r="N19" s="36"/>
      <c r="O19" s="10"/>
      <c r="P19" s="10"/>
    </row>
    <row r="20" spans="1:16">
      <c r="A20" s="10"/>
      <c r="B20" s="10"/>
      <c r="C20" s="10"/>
      <c r="D20" s="10"/>
      <c r="E20" s="36"/>
      <c r="F20" s="10"/>
      <c r="G20" s="11"/>
      <c r="H20" s="10"/>
      <c r="I20" s="10"/>
      <c r="J20" s="10"/>
      <c r="K20" s="10"/>
      <c r="L20" s="36"/>
      <c r="M20" s="10"/>
      <c r="N20" s="36"/>
      <c r="O20" s="10"/>
      <c r="P20" s="10"/>
    </row>
    <row r="21" spans="1:16">
      <c r="A21" s="10"/>
      <c r="B21" s="10"/>
      <c r="C21" s="10"/>
      <c r="D21" s="10"/>
      <c r="E21" s="36"/>
      <c r="F21" s="10"/>
      <c r="G21" s="11"/>
      <c r="H21" s="10"/>
      <c r="I21" s="10"/>
      <c r="J21" s="10"/>
      <c r="K21" s="10"/>
      <c r="L21" s="36"/>
      <c r="M21" s="10"/>
      <c r="N21" s="36"/>
      <c r="O21" s="10"/>
      <c r="P21" s="10"/>
    </row>
    <row r="22" spans="1:16">
      <c r="A22" s="10"/>
      <c r="B22" s="10"/>
      <c r="C22" s="10"/>
      <c r="D22" s="10"/>
      <c r="E22" s="36"/>
      <c r="F22" s="10"/>
      <c r="G22" s="11"/>
      <c r="H22" s="10"/>
      <c r="I22" s="10"/>
      <c r="J22" s="10"/>
      <c r="K22" s="10"/>
      <c r="L22" s="36"/>
      <c r="M22" s="10"/>
      <c r="N22" s="36"/>
      <c r="O22" s="10"/>
      <c r="P22" s="10"/>
    </row>
    <row r="23" spans="1:16">
      <c r="A23" s="10"/>
      <c r="B23" s="10"/>
      <c r="C23" s="10"/>
      <c r="D23" s="10"/>
      <c r="E23" s="36"/>
      <c r="F23" s="10"/>
      <c r="G23" s="11"/>
      <c r="H23" s="10"/>
      <c r="I23" s="10"/>
      <c r="J23" s="10"/>
      <c r="K23" s="10"/>
      <c r="L23" s="36"/>
      <c r="M23" s="10"/>
      <c r="N23" s="36"/>
      <c r="O23" s="10"/>
      <c r="P23" s="10"/>
    </row>
    <row r="24" spans="1:16">
      <c r="A24" s="10"/>
      <c r="B24" s="10"/>
      <c r="C24" s="10"/>
      <c r="D24" s="10"/>
      <c r="E24" s="36"/>
      <c r="F24" s="10"/>
      <c r="G24" s="11"/>
      <c r="H24" s="10"/>
      <c r="I24" s="10"/>
      <c r="J24" s="10"/>
      <c r="K24" s="10"/>
      <c r="L24" s="36"/>
      <c r="M24" s="10"/>
      <c r="N24" s="36"/>
      <c r="O24" s="10"/>
      <c r="P24" s="10"/>
    </row>
    <row r="25" spans="1:16">
      <c r="A25" s="10"/>
      <c r="B25" s="10"/>
      <c r="C25" s="10"/>
      <c r="D25" s="10"/>
      <c r="E25" s="36"/>
      <c r="F25" s="10"/>
      <c r="G25" s="11"/>
      <c r="H25" s="10"/>
      <c r="I25" s="10"/>
      <c r="J25" s="10"/>
      <c r="K25" s="10"/>
      <c r="L25" s="36"/>
      <c r="M25" s="10"/>
      <c r="N25" s="36"/>
      <c r="O25" s="10"/>
      <c r="P25" s="10"/>
    </row>
    <row r="26" spans="1:16">
      <c r="A26" s="10"/>
      <c r="B26" s="10"/>
      <c r="C26" s="10"/>
      <c r="D26" s="10"/>
      <c r="E26" s="36"/>
      <c r="F26" s="10"/>
      <c r="G26" s="11"/>
      <c r="H26" s="10"/>
      <c r="I26" s="10"/>
      <c r="J26" s="10"/>
      <c r="K26" s="10"/>
      <c r="L26" s="36"/>
      <c r="M26" s="10"/>
      <c r="N26" s="36"/>
      <c r="O26" s="10"/>
      <c r="P26" s="10"/>
    </row>
    <row r="27" spans="1:16">
      <c r="A27" s="10"/>
      <c r="B27" s="10"/>
      <c r="C27" s="10"/>
      <c r="D27" s="10"/>
      <c r="E27" s="36"/>
      <c r="F27" s="10"/>
      <c r="G27" s="11"/>
      <c r="H27" s="10"/>
      <c r="I27" s="10"/>
      <c r="J27" s="10"/>
      <c r="K27" s="10"/>
      <c r="L27" s="36"/>
      <c r="M27" s="10"/>
      <c r="N27" s="36"/>
      <c r="O27" s="10"/>
      <c r="P27" s="10"/>
    </row>
    <row r="28" spans="1:16">
      <c r="A28" s="10"/>
      <c r="B28" s="10"/>
      <c r="C28" s="10"/>
      <c r="D28" s="10"/>
      <c r="E28" s="36"/>
      <c r="F28" s="10"/>
      <c r="G28" s="11"/>
      <c r="H28" s="10"/>
      <c r="I28" s="10"/>
      <c r="J28" s="10"/>
      <c r="K28" s="10"/>
      <c r="L28" s="36"/>
      <c r="M28" s="10"/>
      <c r="N28" s="36"/>
      <c r="O28" s="10"/>
      <c r="P28" s="10"/>
    </row>
    <row r="29" spans="1:16">
      <c r="A29" s="10"/>
      <c r="B29" s="10"/>
      <c r="C29" s="10"/>
      <c r="D29" s="10"/>
      <c r="E29" s="36"/>
      <c r="F29" s="10"/>
      <c r="G29" s="11"/>
      <c r="H29" s="10"/>
      <c r="I29" s="10"/>
      <c r="J29" s="10"/>
      <c r="K29" s="10"/>
      <c r="L29" s="36"/>
      <c r="M29" s="10"/>
      <c r="N29" s="36"/>
      <c r="O29" s="10"/>
      <c r="P29" s="10"/>
    </row>
    <row r="30" spans="1:16">
      <c r="A30" s="10"/>
      <c r="B30" s="10"/>
      <c r="C30" s="10"/>
      <c r="D30" s="10"/>
      <c r="E30" s="36"/>
      <c r="F30" s="10"/>
      <c r="G30" s="11"/>
      <c r="H30" s="10"/>
      <c r="I30" s="10"/>
      <c r="J30" s="10"/>
      <c r="K30" s="10"/>
      <c r="L30" s="36"/>
      <c r="M30" s="10"/>
      <c r="N30" s="36"/>
      <c r="O30" s="10"/>
      <c r="P30" s="10"/>
    </row>
    <row r="31" spans="1:16">
      <c r="A31" s="10"/>
      <c r="B31" s="10"/>
      <c r="C31" s="10"/>
      <c r="D31" s="10"/>
      <c r="E31" s="36"/>
      <c r="F31" s="10"/>
      <c r="G31" s="11"/>
      <c r="H31" s="10"/>
      <c r="I31" s="10"/>
      <c r="J31" s="10"/>
      <c r="K31" s="10"/>
      <c r="L31" s="36"/>
      <c r="M31" s="10"/>
      <c r="N31" s="36"/>
      <c r="O31" s="10"/>
      <c r="P31" s="10"/>
    </row>
    <row r="32" spans="1:16">
      <c r="A32" s="10"/>
      <c r="B32" s="10"/>
      <c r="C32" s="10"/>
      <c r="D32" s="10"/>
      <c r="E32" s="36"/>
      <c r="F32" s="10"/>
      <c r="G32" s="11"/>
      <c r="H32" s="10"/>
      <c r="I32" s="10"/>
      <c r="J32" s="10"/>
      <c r="K32" s="10"/>
      <c r="L32" s="36"/>
      <c r="M32" s="10"/>
      <c r="N32" s="36"/>
      <c r="O32" s="10"/>
      <c r="P32" s="10"/>
    </row>
    <row r="33" spans="1:16">
      <c r="A33" s="10"/>
      <c r="B33" s="10"/>
      <c r="C33" s="10"/>
      <c r="D33" s="10"/>
      <c r="E33" s="36"/>
      <c r="F33" s="10"/>
      <c r="G33" s="11"/>
      <c r="H33" s="10"/>
      <c r="I33" s="10"/>
      <c r="J33" s="10"/>
      <c r="K33" s="10"/>
      <c r="L33" s="36"/>
      <c r="M33" s="10"/>
      <c r="N33" s="36"/>
      <c r="O33" s="10"/>
      <c r="P33" s="10"/>
    </row>
    <row r="34" spans="1:16">
      <c r="A34" s="10"/>
      <c r="B34" s="10"/>
      <c r="C34" s="10"/>
      <c r="D34" s="10"/>
      <c r="E34" s="36"/>
      <c r="F34" s="10"/>
      <c r="G34" s="11"/>
      <c r="H34" s="10"/>
      <c r="I34" s="10"/>
      <c r="J34" s="10"/>
      <c r="K34" s="10"/>
      <c r="L34" s="36"/>
      <c r="M34" s="10"/>
      <c r="N34" s="36"/>
      <c r="O34" s="10"/>
      <c r="P34" s="10"/>
    </row>
    <row r="35" spans="1:16">
      <c r="A35" s="10"/>
      <c r="B35" s="10"/>
      <c r="C35" s="10"/>
      <c r="D35" s="10"/>
      <c r="E35" s="36"/>
      <c r="F35" s="10"/>
      <c r="G35" s="11"/>
      <c r="H35" s="10"/>
      <c r="I35" s="10"/>
      <c r="J35" s="10"/>
      <c r="K35" s="10"/>
      <c r="L35" s="36"/>
      <c r="M35" s="10"/>
      <c r="N35" s="36"/>
      <c r="O35" s="10"/>
      <c r="P35" s="10"/>
    </row>
    <row r="36" spans="1:16">
      <c r="A36" s="10"/>
      <c r="B36" s="10"/>
      <c r="C36" s="10"/>
      <c r="D36" s="10"/>
      <c r="E36" s="36"/>
      <c r="F36" s="10"/>
      <c r="G36" s="11"/>
      <c r="H36" s="10"/>
      <c r="I36" s="10"/>
      <c r="J36" s="10"/>
      <c r="K36" s="10"/>
      <c r="L36" s="36"/>
      <c r="M36" s="10"/>
      <c r="N36" s="36"/>
      <c r="O36" s="10"/>
      <c r="P36" s="10"/>
    </row>
    <row r="37" spans="1:16">
      <c r="A37" s="10"/>
      <c r="B37" s="10"/>
      <c r="C37" s="10"/>
      <c r="D37" s="10"/>
      <c r="E37" s="36"/>
      <c r="F37" s="10"/>
      <c r="G37" s="11"/>
      <c r="H37" s="10"/>
      <c r="I37" s="10"/>
      <c r="J37" s="10"/>
      <c r="K37" s="10"/>
      <c r="L37" s="36"/>
      <c r="M37" s="10"/>
      <c r="N37" s="36"/>
      <c r="O37" s="10"/>
      <c r="P37" s="10"/>
    </row>
    <row r="38" spans="1:16">
      <c r="A38" s="10"/>
      <c r="B38" s="10"/>
      <c r="C38" s="10"/>
      <c r="D38" s="10"/>
      <c r="E38" s="36"/>
      <c r="F38" s="10"/>
      <c r="G38" s="11"/>
      <c r="H38" s="10"/>
      <c r="I38" s="10"/>
      <c r="J38" s="10"/>
      <c r="K38" s="10"/>
      <c r="L38" s="36"/>
      <c r="M38" s="10"/>
      <c r="N38" s="36"/>
      <c r="O38" s="10"/>
      <c r="P38" s="10"/>
    </row>
    <row r="39" spans="1:16">
      <c r="A39" s="10"/>
      <c r="B39" s="10"/>
      <c r="C39" s="10"/>
      <c r="D39" s="10"/>
      <c r="E39" s="36"/>
      <c r="F39" s="10"/>
      <c r="G39" s="11"/>
      <c r="H39" s="10"/>
      <c r="I39" s="10"/>
      <c r="J39" s="10"/>
      <c r="K39" s="10"/>
      <c r="L39" s="36"/>
      <c r="M39" s="10"/>
      <c r="N39" s="36"/>
      <c r="O39" s="10"/>
      <c r="P39" s="10"/>
    </row>
    <row r="40" spans="1:16">
      <c r="A40" s="10"/>
      <c r="B40" s="10"/>
      <c r="C40" s="10"/>
      <c r="D40" s="10"/>
      <c r="E40" s="36"/>
      <c r="F40" s="10"/>
      <c r="G40" s="11"/>
      <c r="H40" s="10"/>
      <c r="I40" s="10"/>
      <c r="J40" s="10"/>
      <c r="K40" s="10"/>
      <c r="L40" s="36"/>
      <c r="M40" s="10"/>
      <c r="N40" s="36"/>
      <c r="O40" s="10"/>
      <c r="P40" s="10"/>
    </row>
    <row r="41" spans="1:16">
      <c r="A41" s="10"/>
      <c r="B41" s="10"/>
      <c r="C41" s="10"/>
      <c r="D41" s="10"/>
      <c r="E41" s="36"/>
      <c r="F41" s="10"/>
      <c r="G41" s="11"/>
      <c r="H41" s="10"/>
      <c r="I41" s="10"/>
      <c r="J41" s="10"/>
      <c r="K41" s="10"/>
      <c r="L41" s="36"/>
      <c r="M41" s="10"/>
      <c r="N41" s="36"/>
      <c r="O41" s="10"/>
      <c r="P41" s="10"/>
    </row>
    <row r="42" spans="1:16">
      <c r="A42" s="10"/>
      <c r="B42" s="10"/>
      <c r="C42" s="10"/>
      <c r="D42" s="10"/>
      <c r="E42" s="36"/>
      <c r="F42" s="10"/>
      <c r="G42" s="11"/>
      <c r="H42" s="10"/>
      <c r="I42" s="10"/>
      <c r="J42" s="10"/>
      <c r="K42" s="10"/>
      <c r="L42" s="36"/>
      <c r="M42" s="10"/>
      <c r="N42" s="36"/>
      <c r="O42" s="10"/>
      <c r="P42" s="10"/>
    </row>
    <row r="43" spans="1:16">
      <c r="A43" s="10"/>
      <c r="B43" s="10"/>
      <c r="C43" s="10"/>
      <c r="D43" s="10"/>
      <c r="E43" s="36"/>
      <c r="F43" s="10"/>
      <c r="G43" s="11"/>
      <c r="H43" s="10"/>
      <c r="I43" s="10"/>
      <c r="J43" s="10"/>
      <c r="K43" s="10"/>
      <c r="L43" s="36"/>
      <c r="M43" s="10"/>
      <c r="N43" s="36"/>
      <c r="O43" s="10"/>
      <c r="P43" s="10"/>
    </row>
    <row r="44" spans="1:16">
      <c r="A44" s="10"/>
      <c r="B44" s="10"/>
      <c r="C44" s="10"/>
      <c r="D44" s="10"/>
      <c r="E44" s="36"/>
      <c r="F44" s="10"/>
      <c r="G44" s="11"/>
      <c r="H44" s="10"/>
      <c r="I44" s="10"/>
      <c r="J44" s="10"/>
      <c r="K44" s="10"/>
      <c r="L44" s="36"/>
      <c r="M44" s="10"/>
      <c r="N44" s="36"/>
      <c r="O44" s="10"/>
      <c r="P44" s="10"/>
    </row>
    <row r="45" spans="1:16">
      <c r="A45" s="10"/>
      <c r="B45" s="10"/>
      <c r="C45" s="10"/>
      <c r="D45" s="10"/>
      <c r="E45" s="36"/>
      <c r="F45" s="10"/>
      <c r="G45" s="11"/>
      <c r="H45" s="10"/>
      <c r="I45" s="10"/>
      <c r="J45" s="10"/>
      <c r="K45" s="10"/>
      <c r="L45" s="36"/>
      <c r="M45" s="10"/>
      <c r="N45" s="36"/>
      <c r="O45" s="10"/>
      <c r="P45" s="10"/>
    </row>
    <row r="46" spans="1:16">
      <c r="A46" s="10"/>
      <c r="B46" s="10"/>
      <c r="C46" s="10"/>
      <c r="D46" s="10"/>
      <c r="E46" s="36"/>
      <c r="F46" s="10"/>
      <c r="G46" s="11"/>
      <c r="H46" s="10"/>
      <c r="I46" s="10"/>
      <c r="J46" s="10"/>
      <c r="K46" s="10"/>
      <c r="L46" s="36"/>
      <c r="M46" s="10"/>
      <c r="N46" s="36"/>
      <c r="O46" s="10"/>
      <c r="P46" s="10"/>
    </row>
    <row r="47" spans="1:16">
      <c r="A47" s="10"/>
      <c r="B47" s="10"/>
      <c r="C47" s="10"/>
      <c r="D47" s="10"/>
      <c r="E47" s="36"/>
      <c r="F47" s="10"/>
      <c r="G47" s="11"/>
      <c r="H47" s="10"/>
      <c r="I47" s="10"/>
      <c r="J47" s="10"/>
      <c r="K47" s="10"/>
      <c r="L47" s="36"/>
      <c r="M47" s="10"/>
      <c r="N47" s="36"/>
      <c r="O47" s="10"/>
      <c r="P47" s="10"/>
    </row>
    <row r="48" spans="1:16">
      <c r="A48" s="10"/>
      <c r="B48" s="10"/>
      <c r="C48" s="10"/>
      <c r="D48" s="10"/>
      <c r="E48" s="36"/>
      <c r="F48" s="10"/>
      <c r="G48" s="11"/>
      <c r="H48" s="10"/>
      <c r="I48" s="10"/>
      <c r="J48" s="10"/>
      <c r="K48" s="10"/>
      <c r="L48" s="36"/>
      <c r="M48" s="10"/>
      <c r="N48" s="36"/>
      <c r="O48" s="10"/>
      <c r="P48" s="10"/>
    </row>
    <row r="49" spans="1:16">
      <c r="A49" s="10"/>
      <c r="B49" s="10"/>
      <c r="C49" s="10"/>
      <c r="D49" s="10"/>
      <c r="E49" s="36"/>
      <c r="F49" s="10"/>
      <c r="G49" s="11"/>
      <c r="H49" s="10"/>
      <c r="I49" s="10"/>
      <c r="J49" s="10"/>
      <c r="K49" s="10"/>
      <c r="L49" s="36"/>
      <c r="M49" s="10"/>
      <c r="N49" s="36"/>
      <c r="O49" s="10"/>
      <c r="P49" s="10"/>
    </row>
    <row r="50" spans="1:16">
      <c r="A50" s="10"/>
      <c r="B50" s="10"/>
      <c r="C50" s="10"/>
      <c r="D50" s="10"/>
      <c r="E50" s="36"/>
      <c r="F50" s="10"/>
      <c r="G50" s="11"/>
      <c r="H50" s="10"/>
      <c r="I50" s="10"/>
      <c r="J50" s="10"/>
      <c r="K50" s="10"/>
      <c r="L50" s="36"/>
      <c r="M50" s="10"/>
      <c r="N50" s="36"/>
      <c r="O50" s="10"/>
      <c r="P50" s="10"/>
    </row>
    <row r="51" spans="1:16">
      <c r="A51" s="10"/>
      <c r="B51" s="10"/>
      <c r="C51" s="10"/>
      <c r="D51" s="10"/>
      <c r="E51" s="36"/>
      <c r="F51" s="10"/>
      <c r="G51" s="11"/>
      <c r="H51" s="10"/>
      <c r="I51" s="10"/>
      <c r="J51" s="10"/>
      <c r="K51" s="10"/>
      <c r="L51" s="36"/>
      <c r="M51" s="10"/>
      <c r="N51" s="36"/>
      <c r="O51" s="10"/>
      <c r="P51" s="10"/>
    </row>
    <row r="52" spans="1:16">
      <c r="A52" s="10"/>
      <c r="B52" s="10"/>
      <c r="C52" s="10"/>
      <c r="D52" s="10"/>
      <c r="E52" s="36"/>
      <c r="F52" s="10"/>
      <c r="G52" s="11"/>
      <c r="H52" s="10"/>
      <c r="I52" s="10"/>
      <c r="J52" s="10"/>
      <c r="K52" s="10"/>
      <c r="L52" s="36"/>
      <c r="M52" s="10"/>
      <c r="N52" s="36"/>
      <c r="O52" s="10"/>
      <c r="P52" s="10"/>
    </row>
    <row r="53" spans="1:16">
      <c r="A53" s="10"/>
      <c r="B53" s="10"/>
      <c r="C53" s="10"/>
      <c r="D53" s="10"/>
      <c r="E53" s="36"/>
      <c r="F53" s="10"/>
      <c r="G53" s="11"/>
      <c r="H53" s="10"/>
      <c r="I53" s="10"/>
      <c r="J53" s="10"/>
      <c r="K53" s="10"/>
      <c r="L53" s="36"/>
      <c r="M53" s="10"/>
      <c r="N53" s="36"/>
      <c r="O53" s="10"/>
      <c r="P53" s="10"/>
    </row>
    <row r="54" spans="1:16">
      <c r="A54" s="10"/>
      <c r="B54" s="10"/>
      <c r="C54" s="10"/>
      <c r="D54" s="10"/>
      <c r="E54" s="36"/>
      <c r="F54" s="10"/>
      <c r="G54" s="11"/>
      <c r="H54" s="10"/>
      <c r="I54" s="10"/>
      <c r="J54" s="10"/>
      <c r="K54" s="10"/>
      <c r="L54" s="36"/>
      <c r="M54" s="10"/>
      <c r="N54" s="36"/>
      <c r="O54" s="10"/>
      <c r="P54" s="10"/>
    </row>
    <row r="55" spans="1:16">
      <c r="A55" s="10"/>
      <c r="B55" s="10"/>
      <c r="C55" s="10"/>
      <c r="D55" s="10"/>
      <c r="E55" s="36"/>
      <c r="F55" s="10"/>
      <c r="G55" s="11"/>
      <c r="H55" s="10"/>
      <c r="I55" s="10"/>
      <c r="J55" s="10"/>
      <c r="K55" s="10"/>
      <c r="L55" s="36"/>
      <c r="M55" s="10"/>
      <c r="N55" s="36"/>
      <c r="O55" s="10"/>
      <c r="P55" s="10"/>
    </row>
    <row r="56" spans="1:16">
      <c r="A56" s="10"/>
      <c r="B56" s="10"/>
      <c r="C56" s="10"/>
      <c r="D56" s="10"/>
      <c r="E56" s="36"/>
      <c r="F56" s="10"/>
      <c r="G56" s="11"/>
      <c r="H56" s="10"/>
      <c r="I56" s="10"/>
      <c r="J56" s="10"/>
      <c r="K56" s="10"/>
      <c r="L56" s="36"/>
      <c r="M56" s="10"/>
      <c r="N56" s="36"/>
      <c r="O56" s="10"/>
      <c r="P56" s="10"/>
    </row>
    <row r="57" spans="1:16">
      <c r="A57" s="10"/>
      <c r="B57" s="10"/>
      <c r="C57" s="10"/>
      <c r="D57" s="10"/>
      <c r="E57" s="36"/>
      <c r="F57" s="10"/>
      <c r="G57" s="11"/>
      <c r="H57" s="10"/>
      <c r="I57" s="10"/>
      <c r="J57" s="10"/>
      <c r="K57" s="10"/>
      <c r="L57" s="36"/>
      <c r="M57" s="10"/>
      <c r="N57" s="36"/>
      <c r="O57" s="10"/>
      <c r="P57" s="10"/>
    </row>
    <row r="58" spans="1:16">
      <c r="A58" s="10"/>
      <c r="B58" s="10"/>
      <c r="C58" s="10"/>
      <c r="D58" s="10"/>
      <c r="E58" s="36"/>
      <c r="F58" s="10"/>
      <c r="G58" s="11"/>
      <c r="H58" s="10"/>
      <c r="I58" s="10"/>
      <c r="J58" s="10"/>
      <c r="K58" s="10"/>
      <c r="L58" s="36"/>
      <c r="M58" s="10"/>
      <c r="N58" s="36"/>
      <c r="O58" s="10"/>
      <c r="P58" s="10"/>
    </row>
    <row r="59" spans="1:16">
      <c r="A59" s="10"/>
      <c r="B59" s="10"/>
      <c r="C59" s="10"/>
      <c r="D59" s="10"/>
      <c r="E59" s="36"/>
      <c r="F59" s="10"/>
      <c r="G59" s="11"/>
      <c r="H59" s="10"/>
      <c r="I59" s="10"/>
      <c r="J59" s="10"/>
      <c r="K59" s="10"/>
      <c r="L59" s="36"/>
      <c r="M59" s="10"/>
      <c r="N59" s="36"/>
      <c r="O59" s="10"/>
      <c r="P59" s="10"/>
    </row>
    <row r="60" spans="1:16">
      <c r="A60" s="10"/>
      <c r="B60" s="10"/>
      <c r="C60" s="10"/>
      <c r="D60" s="10"/>
      <c r="E60" s="36"/>
      <c r="F60" s="10"/>
      <c r="G60" s="11"/>
      <c r="H60" s="10"/>
      <c r="I60" s="10"/>
      <c r="J60" s="10"/>
      <c r="K60" s="10"/>
      <c r="L60" s="36"/>
      <c r="M60" s="10"/>
      <c r="N60" s="36"/>
      <c r="O60" s="10"/>
      <c r="P60" s="10"/>
    </row>
    <row r="61" spans="1:16">
      <c r="A61" s="10"/>
      <c r="B61" s="10"/>
      <c r="C61" s="10"/>
      <c r="D61" s="10"/>
      <c r="E61" s="36"/>
      <c r="F61" s="10"/>
      <c r="G61" s="11"/>
      <c r="H61" s="10"/>
      <c r="I61" s="10"/>
      <c r="J61" s="10"/>
      <c r="K61" s="10"/>
      <c r="L61" s="36"/>
      <c r="M61" s="10"/>
      <c r="N61" s="36"/>
      <c r="O61" s="10"/>
      <c r="P61" s="10"/>
    </row>
    <row r="62" spans="1:16">
      <c r="A62" s="10"/>
      <c r="B62" s="10"/>
      <c r="C62" s="10"/>
      <c r="D62" s="10"/>
      <c r="E62" s="36"/>
      <c r="F62" s="10"/>
      <c r="G62" s="11"/>
      <c r="H62" s="10"/>
      <c r="I62" s="10"/>
      <c r="J62" s="10"/>
      <c r="K62" s="10"/>
      <c r="L62" s="36"/>
      <c r="M62" s="10"/>
      <c r="N62" s="36"/>
      <c r="O62" s="10"/>
      <c r="P62" s="10"/>
    </row>
    <row r="63" spans="1:16">
      <c r="A63" s="10"/>
      <c r="B63" s="10"/>
      <c r="C63" s="10"/>
      <c r="D63" s="10"/>
      <c r="E63" s="36"/>
      <c r="F63" s="10"/>
      <c r="G63" s="11"/>
      <c r="H63" s="10"/>
      <c r="I63" s="10"/>
      <c r="J63" s="10"/>
      <c r="K63" s="10"/>
      <c r="L63" s="36"/>
      <c r="M63" s="10"/>
      <c r="N63" s="36"/>
      <c r="O63" s="10"/>
      <c r="P63" s="10"/>
    </row>
    <row r="64" spans="1:16">
      <c r="A64" s="10"/>
      <c r="B64" s="10"/>
      <c r="C64" s="10"/>
      <c r="D64" s="10"/>
      <c r="E64" s="36"/>
      <c r="F64" s="10"/>
      <c r="G64" s="11"/>
      <c r="H64" s="10"/>
      <c r="I64" s="10"/>
      <c r="J64" s="10"/>
      <c r="K64" s="10"/>
      <c r="L64" s="36"/>
      <c r="M64" s="10"/>
      <c r="N64" s="36"/>
      <c r="O64" s="10"/>
      <c r="P64" s="10"/>
    </row>
    <row r="65" spans="1:16">
      <c r="A65" s="10"/>
      <c r="B65" s="10"/>
      <c r="C65" s="10"/>
      <c r="D65" s="10"/>
      <c r="E65" s="36"/>
      <c r="F65" s="10"/>
      <c r="G65" s="11"/>
      <c r="H65" s="10"/>
      <c r="I65" s="10"/>
      <c r="J65" s="10"/>
      <c r="K65" s="10"/>
      <c r="L65" s="36"/>
      <c r="M65" s="10"/>
      <c r="N65" s="36"/>
      <c r="O65" s="10"/>
      <c r="P65" s="10"/>
    </row>
    <row r="66" spans="1:16">
      <c r="A66" s="10"/>
      <c r="B66" s="10"/>
      <c r="C66" s="10"/>
      <c r="D66" s="10"/>
      <c r="E66" s="36"/>
      <c r="F66" s="10"/>
      <c r="G66" s="11"/>
      <c r="H66" s="10"/>
      <c r="I66" s="10"/>
      <c r="J66" s="10"/>
      <c r="K66" s="10"/>
      <c r="L66" s="36"/>
      <c r="M66" s="10"/>
      <c r="N66" s="36"/>
      <c r="O66" s="10"/>
      <c r="P66" s="10"/>
    </row>
    <row r="67" spans="1:16">
      <c r="A67" s="10"/>
      <c r="B67" s="10"/>
      <c r="C67" s="10"/>
      <c r="D67" s="10"/>
      <c r="E67" s="36"/>
      <c r="F67" s="10"/>
      <c r="G67" s="11"/>
      <c r="H67" s="10"/>
      <c r="I67" s="10"/>
      <c r="J67" s="10"/>
      <c r="K67" s="10"/>
      <c r="L67" s="36"/>
      <c r="M67" s="10"/>
      <c r="N67" s="36"/>
      <c r="O67" s="10"/>
      <c r="P67" s="10"/>
    </row>
    <row r="68" spans="1:16">
      <c r="A68" s="10"/>
      <c r="B68" s="10"/>
      <c r="C68" s="10"/>
      <c r="D68" s="10"/>
      <c r="E68" s="36"/>
      <c r="F68" s="10"/>
      <c r="G68" s="11"/>
      <c r="H68" s="10"/>
      <c r="I68" s="10"/>
      <c r="J68" s="10"/>
      <c r="K68" s="10"/>
      <c r="L68" s="36"/>
      <c r="M68" s="10"/>
      <c r="N68" s="36"/>
      <c r="O68" s="10"/>
      <c r="P68" s="10"/>
    </row>
    <row r="69" spans="1:16">
      <c r="A69" s="10"/>
      <c r="B69" s="10"/>
      <c r="C69" s="10"/>
      <c r="D69" s="10"/>
      <c r="E69" s="36"/>
      <c r="F69" s="10"/>
      <c r="G69" s="11"/>
      <c r="H69" s="10"/>
      <c r="I69" s="10"/>
      <c r="J69" s="10"/>
      <c r="K69" s="10"/>
      <c r="L69" s="36"/>
      <c r="M69" s="10"/>
      <c r="N69" s="36"/>
      <c r="O69" s="10"/>
      <c r="P69" s="10"/>
    </row>
    <row r="70" spans="1:16">
      <c r="A70" s="10"/>
      <c r="B70" s="10"/>
      <c r="C70" s="10"/>
      <c r="D70" s="10"/>
      <c r="E70" s="36"/>
      <c r="F70" s="10"/>
      <c r="G70" s="11"/>
      <c r="H70" s="10"/>
      <c r="I70" s="10"/>
      <c r="J70" s="10"/>
      <c r="K70" s="10"/>
      <c r="L70" s="36"/>
      <c r="M70" s="10"/>
      <c r="N70" s="36"/>
      <c r="O70" s="10"/>
      <c r="P70" s="10"/>
    </row>
    <row r="71" spans="1:16">
      <c r="A71" s="10"/>
      <c r="B71" s="10"/>
      <c r="C71" s="10"/>
      <c r="D71" s="10"/>
      <c r="E71" s="36"/>
      <c r="F71" s="10"/>
      <c r="G71" s="11"/>
      <c r="H71" s="10"/>
      <c r="I71" s="10"/>
      <c r="J71" s="10"/>
      <c r="K71" s="10"/>
      <c r="L71" s="36"/>
      <c r="M71" s="10"/>
      <c r="N71" s="36"/>
      <c r="O71" s="10"/>
      <c r="P71" s="10"/>
    </row>
    <row r="72" spans="1:16">
      <c r="A72" s="10"/>
      <c r="B72" s="10"/>
      <c r="C72" s="10"/>
      <c r="D72" s="10"/>
      <c r="E72" s="36"/>
      <c r="F72" s="10"/>
      <c r="G72" s="11"/>
      <c r="H72" s="10"/>
      <c r="I72" s="10"/>
      <c r="J72" s="10"/>
      <c r="K72" s="10"/>
      <c r="L72" s="36"/>
      <c r="M72" s="10"/>
      <c r="N72" s="36"/>
      <c r="O72" s="10"/>
      <c r="P72" s="10"/>
    </row>
    <row r="73" spans="1:16">
      <c r="A73" s="10"/>
      <c r="B73" s="10"/>
      <c r="C73" s="10"/>
      <c r="D73" s="10"/>
      <c r="E73" s="36"/>
      <c r="F73" s="10"/>
      <c r="G73" s="11"/>
      <c r="H73" s="10"/>
      <c r="I73" s="10"/>
      <c r="J73" s="10"/>
      <c r="K73" s="10"/>
      <c r="L73" s="36"/>
      <c r="M73" s="10"/>
      <c r="N73" s="36"/>
      <c r="O73" s="10"/>
      <c r="P73" s="10"/>
    </row>
    <row r="74" spans="1:16">
      <c r="A74" s="10"/>
      <c r="B74" s="10"/>
      <c r="C74" s="10"/>
      <c r="D74" s="10"/>
      <c r="E74" s="36"/>
      <c r="F74" s="10"/>
      <c r="G74" s="11"/>
      <c r="H74" s="10"/>
      <c r="I74" s="10"/>
      <c r="J74" s="10"/>
      <c r="K74" s="10"/>
      <c r="L74" s="36"/>
      <c r="M74" s="10"/>
      <c r="N74" s="36"/>
      <c r="O74" s="10"/>
      <c r="P74" s="10"/>
    </row>
    <row r="75" spans="1:16">
      <c r="A75" s="10"/>
      <c r="B75" s="10"/>
      <c r="C75" s="10"/>
      <c r="D75" s="10"/>
      <c r="E75" s="36"/>
      <c r="F75" s="10"/>
      <c r="G75" s="11"/>
      <c r="H75" s="10"/>
      <c r="I75" s="10"/>
      <c r="J75" s="10"/>
      <c r="K75" s="10"/>
      <c r="L75" s="36"/>
      <c r="M75" s="10"/>
      <c r="N75" s="36"/>
      <c r="O75" s="10"/>
      <c r="P75" s="10"/>
    </row>
    <row r="76" spans="1:16">
      <c r="A76" s="10"/>
      <c r="B76" s="10"/>
      <c r="C76" s="10"/>
      <c r="D76" s="10"/>
      <c r="E76" s="36"/>
      <c r="F76" s="10"/>
      <c r="G76" s="11"/>
      <c r="H76" s="10"/>
      <c r="I76" s="10"/>
      <c r="J76" s="10"/>
      <c r="K76" s="10"/>
      <c r="L76" s="36"/>
      <c r="M76" s="10"/>
      <c r="N76" s="36"/>
      <c r="O76" s="10"/>
      <c r="P76" s="10"/>
    </row>
    <row r="77" spans="1:16">
      <c r="A77" s="10"/>
      <c r="B77" s="10"/>
      <c r="C77" s="10"/>
      <c r="D77" s="10"/>
      <c r="E77" s="36"/>
      <c r="F77" s="10"/>
      <c r="G77" s="11"/>
      <c r="H77" s="10"/>
      <c r="I77" s="10"/>
      <c r="J77" s="10"/>
      <c r="K77" s="10"/>
      <c r="L77" s="36"/>
      <c r="M77" s="10"/>
      <c r="N77" s="36"/>
      <c r="O77" s="10"/>
      <c r="P77" s="10"/>
    </row>
    <row r="78" spans="1:16">
      <c r="A78" s="10"/>
      <c r="B78" s="10"/>
      <c r="C78" s="10"/>
      <c r="D78" s="10"/>
      <c r="E78" s="36"/>
      <c r="F78" s="10"/>
      <c r="G78" s="11"/>
      <c r="H78" s="10"/>
      <c r="I78" s="10"/>
      <c r="J78" s="10"/>
      <c r="K78" s="10"/>
      <c r="L78" s="36"/>
      <c r="M78" s="10"/>
      <c r="N78" s="36"/>
      <c r="O78" s="10"/>
      <c r="P78" s="10"/>
    </row>
    <row r="79" spans="1:16">
      <c r="A79" s="10"/>
      <c r="B79" s="10"/>
      <c r="C79" s="10"/>
      <c r="D79" s="10"/>
      <c r="E79" s="36"/>
      <c r="F79" s="10"/>
      <c r="G79" s="11"/>
      <c r="H79" s="10"/>
      <c r="I79" s="10"/>
      <c r="J79" s="10"/>
      <c r="K79" s="10"/>
      <c r="L79" s="36"/>
      <c r="M79" s="10"/>
      <c r="N79" s="36"/>
      <c r="O79" s="10"/>
      <c r="P79" s="10"/>
    </row>
    <row r="80" spans="1:16">
      <c r="A80" s="10"/>
      <c r="B80" s="10"/>
      <c r="C80" s="10"/>
      <c r="D80" s="10"/>
      <c r="E80" s="36"/>
      <c r="F80" s="10"/>
      <c r="G80" s="11"/>
      <c r="H80" s="10"/>
      <c r="I80" s="10"/>
      <c r="J80" s="10"/>
      <c r="K80" s="10"/>
      <c r="L80" s="36"/>
      <c r="M80" s="10"/>
      <c r="N80" s="36"/>
      <c r="O80" s="10"/>
      <c r="P80" s="10"/>
    </row>
    <row r="81" spans="1:16">
      <c r="A81" s="10"/>
      <c r="B81" s="10"/>
      <c r="C81" s="10"/>
      <c r="D81" s="10"/>
      <c r="E81" s="36"/>
      <c r="F81" s="10"/>
      <c r="G81" s="11"/>
      <c r="H81" s="10"/>
      <c r="I81" s="10"/>
      <c r="J81" s="10"/>
      <c r="K81" s="10"/>
      <c r="L81" s="36"/>
      <c r="M81" s="10"/>
      <c r="N81" s="36"/>
      <c r="O81" s="10"/>
      <c r="P81" s="10"/>
    </row>
    <row r="82" spans="1:16">
      <c r="A82" s="10"/>
      <c r="B82" s="10"/>
      <c r="C82" s="10"/>
      <c r="D82" s="10"/>
      <c r="E82" s="36"/>
      <c r="F82" s="10"/>
      <c r="G82" s="11"/>
      <c r="H82" s="10"/>
      <c r="I82" s="10"/>
      <c r="J82" s="10"/>
      <c r="K82" s="10"/>
      <c r="L82" s="36"/>
      <c r="M82" s="10"/>
      <c r="N82" s="36"/>
      <c r="O82" s="10"/>
      <c r="P82" s="10"/>
    </row>
    <row r="83" spans="1:16">
      <c r="A83" s="10"/>
      <c r="B83" s="10"/>
      <c r="C83" s="10"/>
      <c r="D83" s="10"/>
      <c r="E83" s="36"/>
      <c r="F83" s="10"/>
      <c r="G83" s="11"/>
      <c r="H83" s="10"/>
      <c r="I83" s="10"/>
      <c r="J83" s="10"/>
      <c r="K83" s="10"/>
      <c r="L83" s="36"/>
      <c r="M83" s="10"/>
      <c r="N83" s="36"/>
      <c r="O83" s="10"/>
      <c r="P83" s="10"/>
    </row>
    <row r="84" spans="1:16">
      <c r="A84" s="10"/>
      <c r="B84" s="10"/>
      <c r="C84" s="10"/>
      <c r="D84" s="10"/>
      <c r="E84" s="36"/>
      <c r="F84" s="10"/>
      <c r="G84" s="11"/>
      <c r="H84" s="10"/>
      <c r="I84" s="10"/>
      <c r="J84" s="10"/>
      <c r="K84" s="10"/>
      <c r="L84" s="36"/>
      <c r="M84" s="10"/>
      <c r="N84" s="36"/>
      <c r="O84" s="10"/>
      <c r="P84" s="10"/>
    </row>
    <row r="85" spans="1:16">
      <c r="A85" s="10"/>
      <c r="B85" s="10"/>
      <c r="C85" s="10"/>
      <c r="D85" s="10"/>
      <c r="E85" s="36"/>
      <c r="F85" s="10"/>
      <c r="G85" s="11"/>
      <c r="H85" s="10"/>
      <c r="I85" s="10"/>
      <c r="J85" s="10"/>
      <c r="K85" s="10"/>
      <c r="L85" s="36"/>
      <c r="M85" s="10"/>
      <c r="N85" s="36"/>
      <c r="O85" s="10"/>
      <c r="P85" s="10"/>
    </row>
    <row r="86" spans="1:16">
      <c r="A86" s="10"/>
      <c r="B86" s="10"/>
      <c r="C86" s="10"/>
      <c r="D86" s="10"/>
      <c r="E86" s="36"/>
      <c r="F86" s="10"/>
      <c r="G86" s="11"/>
      <c r="H86" s="10"/>
      <c r="I86" s="10"/>
      <c r="J86" s="10"/>
      <c r="K86" s="10"/>
      <c r="L86" s="36"/>
      <c r="M86" s="10"/>
      <c r="N86" s="36"/>
      <c r="O86" s="10"/>
      <c r="P86" s="10"/>
    </row>
    <row r="87" spans="1:16">
      <c r="A87" s="10"/>
      <c r="B87" s="10"/>
      <c r="C87" s="10"/>
      <c r="D87" s="10"/>
      <c r="E87" s="36"/>
      <c r="F87" s="10"/>
      <c r="G87" s="11"/>
      <c r="H87" s="10"/>
      <c r="I87" s="10"/>
      <c r="J87" s="10"/>
      <c r="K87" s="10"/>
      <c r="L87" s="36"/>
      <c r="M87" s="10"/>
      <c r="N87" s="36"/>
      <c r="O87" s="10"/>
      <c r="P87" s="10"/>
    </row>
    <row r="88" spans="1:16">
      <c r="A88" s="10"/>
      <c r="B88" s="10"/>
      <c r="C88" s="10"/>
      <c r="D88" s="10"/>
      <c r="E88" s="36"/>
      <c r="F88" s="10"/>
      <c r="G88" s="11"/>
      <c r="H88" s="10"/>
      <c r="I88" s="10"/>
      <c r="J88" s="10"/>
      <c r="K88" s="10"/>
      <c r="L88" s="36"/>
      <c r="M88" s="10"/>
      <c r="N88" s="36"/>
      <c r="O88" s="10"/>
      <c r="P88" s="10"/>
    </row>
    <row r="89" spans="1:16">
      <c r="A89" s="10"/>
      <c r="B89" s="10"/>
      <c r="C89" s="10"/>
      <c r="D89" s="10"/>
      <c r="E89" s="36"/>
      <c r="F89" s="10"/>
      <c r="G89" s="11"/>
      <c r="H89" s="10"/>
      <c r="I89" s="10"/>
      <c r="J89" s="10"/>
      <c r="K89" s="10"/>
      <c r="L89" s="36"/>
      <c r="M89" s="10"/>
      <c r="N89" s="36"/>
      <c r="O89" s="10"/>
      <c r="P89" s="10"/>
    </row>
    <row r="90" spans="1:16">
      <c r="A90" s="10"/>
      <c r="B90" s="10"/>
      <c r="C90" s="10"/>
      <c r="D90" s="10"/>
      <c r="E90" s="36"/>
      <c r="F90" s="10"/>
      <c r="G90" s="11"/>
      <c r="H90" s="10"/>
      <c r="I90" s="10"/>
      <c r="J90" s="10"/>
      <c r="K90" s="10"/>
      <c r="L90" s="36"/>
      <c r="M90" s="10"/>
      <c r="N90" s="36"/>
      <c r="O90" s="10"/>
      <c r="P90" s="10"/>
    </row>
    <row r="91" spans="1:16">
      <c r="A91" s="10"/>
      <c r="B91" s="10"/>
      <c r="C91" s="10"/>
      <c r="D91" s="10"/>
      <c r="E91" s="36"/>
      <c r="F91" s="10"/>
      <c r="G91" s="11"/>
      <c r="H91" s="10"/>
      <c r="I91" s="10"/>
      <c r="J91" s="10"/>
      <c r="K91" s="10"/>
      <c r="L91" s="36"/>
      <c r="M91" s="10"/>
      <c r="N91" s="36"/>
      <c r="O91" s="10"/>
      <c r="P91" s="10"/>
    </row>
    <row r="92" spans="1:16">
      <c r="A92" s="10"/>
      <c r="B92" s="10"/>
      <c r="C92" s="10"/>
      <c r="D92" s="10"/>
      <c r="E92" s="36"/>
      <c r="F92" s="10"/>
      <c r="G92" s="11"/>
      <c r="H92" s="10"/>
      <c r="I92" s="10"/>
      <c r="J92" s="10"/>
      <c r="K92" s="10"/>
      <c r="L92" s="36"/>
      <c r="M92" s="10"/>
      <c r="N92" s="36"/>
      <c r="O92" s="10"/>
      <c r="P92" s="10"/>
    </row>
    <row r="93" spans="1:16">
      <c r="A93" s="10"/>
      <c r="B93" s="10"/>
      <c r="C93" s="10"/>
      <c r="D93" s="10"/>
      <c r="E93" s="36"/>
      <c r="F93" s="10"/>
      <c r="G93" s="11"/>
      <c r="H93" s="10"/>
      <c r="I93" s="10"/>
      <c r="J93" s="10"/>
      <c r="K93" s="10"/>
      <c r="L93" s="36"/>
      <c r="M93" s="10"/>
      <c r="N93" s="36"/>
      <c r="O93" s="10"/>
      <c r="P93" s="10"/>
    </row>
    <row r="94" spans="1:16">
      <c r="A94" s="10"/>
      <c r="B94" s="10"/>
      <c r="C94" s="10"/>
      <c r="D94" s="10"/>
      <c r="E94" s="36"/>
      <c r="F94" s="10"/>
      <c r="G94" s="11"/>
      <c r="H94" s="10"/>
      <c r="I94" s="10"/>
      <c r="J94" s="10"/>
      <c r="K94" s="10"/>
      <c r="L94" s="36"/>
      <c r="M94" s="10"/>
      <c r="N94" s="36"/>
      <c r="O94" s="10"/>
      <c r="P94" s="10"/>
    </row>
    <row r="95" spans="1:16">
      <c r="A95" s="10"/>
      <c r="B95" s="10"/>
      <c r="C95" s="10"/>
      <c r="D95" s="10"/>
      <c r="E95" s="36"/>
      <c r="F95" s="10"/>
      <c r="G95" s="11"/>
      <c r="H95" s="10"/>
      <c r="I95" s="10"/>
      <c r="J95" s="10"/>
      <c r="K95" s="10"/>
      <c r="L95" s="36"/>
      <c r="M95" s="10"/>
      <c r="N95" s="36"/>
      <c r="O95" s="10"/>
      <c r="P95" s="10"/>
    </row>
    <row r="96" spans="1:16">
      <c r="A96" s="10"/>
      <c r="B96" s="10"/>
      <c r="C96" s="10"/>
      <c r="D96" s="10"/>
      <c r="E96" s="36"/>
      <c r="F96" s="10"/>
      <c r="G96" s="11"/>
      <c r="H96" s="10"/>
      <c r="I96" s="10"/>
      <c r="J96" s="10"/>
      <c r="K96" s="10"/>
      <c r="L96" s="36"/>
      <c r="M96" s="10"/>
      <c r="N96" s="36"/>
      <c r="O96" s="10"/>
      <c r="P96" s="10"/>
    </row>
    <row r="97" spans="1:16">
      <c r="A97" s="10"/>
      <c r="B97" s="10"/>
      <c r="C97" s="10"/>
      <c r="D97" s="10"/>
      <c r="E97" s="36"/>
      <c r="F97" s="10"/>
      <c r="G97" s="11"/>
      <c r="H97" s="10"/>
      <c r="I97" s="10"/>
      <c r="J97" s="10"/>
      <c r="K97" s="10"/>
      <c r="L97" s="36"/>
      <c r="M97" s="10"/>
      <c r="N97" s="36"/>
      <c r="O97" s="10"/>
      <c r="P97" s="10"/>
    </row>
    <row r="98" spans="1:16">
      <c r="A98" s="10"/>
      <c r="B98" s="10"/>
      <c r="C98" s="10"/>
      <c r="D98" s="10"/>
      <c r="E98" s="36"/>
      <c r="F98" s="10"/>
      <c r="G98" s="11"/>
      <c r="H98" s="10"/>
      <c r="I98" s="10"/>
      <c r="J98" s="10"/>
      <c r="K98" s="10"/>
      <c r="L98" s="36"/>
      <c r="M98" s="10"/>
      <c r="N98" s="36"/>
      <c r="O98" s="10"/>
      <c r="P98" s="10"/>
    </row>
    <row r="99" spans="1:16">
      <c r="A99" s="10"/>
      <c r="B99" s="10"/>
      <c r="C99" s="10"/>
      <c r="D99" s="10"/>
      <c r="E99" s="36"/>
      <c r="F99" s="10"/>
      <c r="G99" s="11"/>
      <c r="H99" s="10"/>
      <c r="I99" s="10"/>
      <c r="J99" s="10"/>
      <c r="K99" s="10"/>
      <c r="L99" s="36"/>
      <c r="M99" s="10"/>
      <c r="N99" s="36"/>
      <c r="O99" s="10"/>
      <c r="P99" s="10"/>
    </row>
    <row r="100" spans="1:16">
      <c r="A100" s="10"/>
      <c r="B100" s="10"/>
      <c r="C100" s="10"/>
      <c r="D100" s="10"/>
      <c r="E100" s="36"/>
      <c r="F100" s="10"/>
      <c r="G100" s="11"/>
      <c r="H100" s="10"/>
      <c r="I100" s="10"/>
      <c r="J100" s="10"/>
      <c r="K100" s="10"/>
      <c r="L100" s="36"/>
      <c r="M100" s="10"/>
      <c r="N100" s="36"/>
      <c r="O100" s="10"/>
      <c r="P100" s="10"/>
    </row>
    <row r="101" spans="1:16">
      <c r="A101" s="10"/>
      <c r="B101" s="10"/>
      <c r="C101" s="10"/>
      <c r="D101" s="10"/>
      <c r="E101" s="36"/>
      <c r="F101" s="10"/>
      <c r="G101" s="11"/>
      <c r="H101" s="10"/>
      <c r="I101" s="10"/>
      <c r="J101" s="10"/>
      <c r="K101" s="10"/>
      <c r="L101" s="36"/>
      <c r="M101" s="10"/>
      <c r="N101" s="36"/>
      <c r="O101" s="10"/>
      <c r="P101" s="10"/>
    </row>
    <row r="102" spans="1:16">
      <c r="A102" s="10"/>
      <c r="B102" s="10"/>
      <c r="C102" s="10"/>
      <c r="D102" s="10"/>
      <c r="E102" s="36"/>
      <c r="F102" s="10"/>
      <c r="G102" s="11"/>
      <c r="H102" s="10"/>
      <c r="I102" s="10"/>
      <c r="J102" s="10"/>
      <c r="K102" s="10"/>
      <c r="L102" s="36"/>
      <c r="M102" s="10"/>
      <c r="N102" s="36"/>
      <c r="O102" s="10"/>
      <c r="P102" s="10"/>
    </row>
    <row r="103" spans="1:16">
      <c r="A103" s="10"/>
      <c r="B103" s="10"/>
      <c r="C103" s="10"/>
      <c r="D103" s="10"/>
      <c r="E103" s="36"/>
      <c r="F103" s="10"/>
      <c r="G103" s="11"/>
      <c r="H103" s="10"/>
      <c r="I103" s="10"/>
      <c r="J103" s="10"/>
      <c r="K103" s="10"/>
      <c r="L103" s="36"/>
      <c r="M103" s="10"/>
      <c r="N103" s="36"/>
      <c r="O103" s="10"/>
      <c r="P103" s="10"/>
    </row>
    <row r="104" spans="1:16">
      <c r="A104" s="10"/>
      <c r="B104" s="10"/>
      <c r="C104" s="10"/>
      <c r="D104" s="10"/>
      <c r="E104" s="36"/>
      <c r="F104" s="10"/>
      <c r="G104" s="11"/>
      <c r="H104" s="10"/>
      <c r="I104" s="10"/>
      <c r="J104" s="10"/>
      <c r="K104" s="10"/>
      <c r="L104" s="36"/>
      <c r="M104" s="10"/>
      <c r="N104" s="36"/>
      <c r="O104" s="10"/>
      <c r="P104" s="10"/>
    </row>
    <row r="105" spans="1:16">
      <c r="A105" s="10"/>
      <c r="B105" s="10"/>
      <c r="C105" s="10"/>
      <c r="D105" s="10"/>
      <c r="E105" s="36"/>
      <c r="F105" s="10"/>
      <c r="G105" s="11"/>
      <c r="H105" s="10"/>
      <c r="I105" s="10"/>
      <c r="J105" s="10"/>
      <c r="K105" s="10"/>
      <c r="L105" s="36"/>
      <c r="M105" s="10"/>
      <c r="N105" s="36"/>
      <c r="O105" s="10"/>
      <c r="P105" s="10"/>
    </row>
    <row r="106" spans="1:16">
      <c r="A106" s="10"/>
      <c r="B106" s="10"/>
      <c r="C106" s="10"/>
      <c r="D106" s="10"/>
      <c r="E106" s="36"/>
      <c r="F106" s="10"/>
      <c r="G106" s="11"/>
      <c r="H106" s="10"/>
      <c r="I106" s="10"/>
      <c r="J106" s="10"/>
      <c r="K106" s="10"/>
      <c r="L106" s="36"/>
      <c r="M106" s="10"/>
      <c r="N106" s="36"/>
      <c r="O106" s="10"/>
      <c r="P106" s="10"/>
    </row>
    <row r="107" spans="1:16">
      <c r="A107" s="10"/>
      <c r="B107" s="10"/>
      <c r="C107" s="10"/>
      <c r="D107" s="10"/>
      <c r="E107" s="36"/>
      <c r="F107" s="10"/>
      <c r="G107" s="11"/>
      <c r="H107" s="10"/>
      <c r="I107" s="10"/>
      <c r="J107" s="10"/>
      <c r="K107" s="10"/>
      <c r="L107" s="36"/>
      <c r="M107" s="10"/>
      <c r="N107" s="36"/>
      <c r="O107" s="10"/>
      <c r="P107" s="10"/>
    </row>
    <row r="108" spans="1:16">
      <c r="A108" s="10"/>
      <c r="B108" s="10"/>
      <c r="C108" s="10"/>
      <c r="D108" s="10"/>
      <c r="E108" s="36"/>
      <c r="F108" s="10"/>
      <c r="G108" s="11"/>
      <c r="H108" s="10"/>
      <c r="I108" s="10"/>
      <c r="J108" s="10"/>
      <c r="K108" s="10"/>
      <c r="L108" s="36"/>
      <c r="M108" s="10"/>
      <c r="N108" s="36"/>
      <c r="O108" s="10"/>
      <c r="P108" s="10"/>
    </row>
    <row r="109" spans="1:16">
      <c r="A109" s="10"/>
      <c r="B109" s="10"/>
      <c r="C109" s="10"/>
      <c r="D109" s="10"/>
      <c r="E109" s="36"/>
      <c r="F109" s="10"/>
      <c r="G109" s="11"/>
      <c r="H109" s="10"/>
      <c r="I109" s="10"/>
      <c r="J109" s="10"/>
      <c r="K109" s="10"/>
      <c r="L109" s="36"/>
      <c r="M109" s="10"/>
      <c r="N109" s="36"/>
      <c r="O109" s="10"/>
      <c r="P109" s="10"/>
    </row>
    <row r="110" spans="1:16">
      <c r="A110" s="10"/>
      <c r="B110" s="10"/>
      <c r="C110" s="10"/>
      <c r="D110" s="10"/>
      <c r="E110" s="36"/>
      <c r="F110" s="10"/>
      <c r="G110" s="11"/>
      <c r="H110" s="10"/>
      <c r="I110" s="10"/>
      <c r="J110" s="10"/>
      <c r="K110" s="10"/>
      <c r="L110" s="36"/>
      <c r="M110" s="10"/>
      <c r="N110" s="36"/>
      <c r="O110" s="10"/>
      <c r="P110" s="10"/>
    </row>
    <row r="111" spans="1:16">
      <c r="A111" s="10"/>
      <c r="B111" s="10"/>
      <c r="C111" s="10"/>
      <c r="D111" s="10"/>
      <c r="E111" s="36"/>
      <c r="F111" s="10"/>
      <c r="G111" s="11"/>
      <c r="H111" s="10"/>
      <c r="I111" s="10"/>
      <c r="J111" s="10"/>
      <c r="K111" s="10"/>
      <c r="L111" s="36"/>
      <c r="M111" s="10"/>
      <c r="N111" s="36"/>
      <c r="O111" s="10"/>
      <c r="P111" s="10"/>
    </row>
    <row r="112" spans="1:16">
      <c r="A112" s="10"/>
      <c r="B112" s="10"/>
      <c r="C112" s="10"/>
      <c r="D112" s="10"/>
      <c r="E112" s="36"/>
      <c r="F112" s="10"/>
      <c r="G112" s="11"/>
      <c r="H112" s="10"/>
      <c r="I112" s="10"/>
      <c r="J112" s="10"/>
      <c r="K112" s="10"/>
      <c r="L112" s="36"/>
      <c r="M112" s="10"/>
      <c r="N112" s="36"/>
      <c r="O112" s="10"/>
      <c r="P112" s="10"/>
    </row>
    <row r="113" spans="1:16">
      <c r="A113" s="10"/>
      <c r="B113" s="10"/>
      <c r="C113" s="10"/>
      <c r="D113" s="10"/>
      <c r="E113" s="36"/>
      <c r="F113" s="10"/>
      <c r="G113" s="11"/>
      <c r="H113" s="10"/>
      <c r="I113" s="10"/>
      <c r="J113" s="10"/>
      <c r="K113" s="10"/>
      <c r="L113" s="36"/>
      <c r="M113" s="10"/>
      <c r="N113" s="36"/>
      <c r="O113" s="10"/>
      <c r="P113" s="10"/>
    </row>
    <row r="114" spans="1:16">
      <c r="A114" s="10"/>
      <c r="B114" s="10"/>
      <c r="C114" s="10"/>
      <c r="D114" s="10"/>
      <c r="E114" s="36"/>
      <c r="F114" s="10"/>
      <c r="G114" s="11"/>
      <c r="H114" s="10"/>
      <c r="I114" s="10"/>
      <c r="J114" s="10"/>
      <c r="K114" s="10"/>
      <c r="L114" s="36"/>
      <c r="M114" s="10"/>
      <c r="N114" s="36"/>
      <c r="O114" s="10"/>
      <c r="P114" s="10"/>
    </row>
    <row r="115" spans="1:16">
      <c r="A115" s="10"/>
      <c r="B115" s="10"/>
      <c r="C115" s="10"/>
      <c r="D115" s="10"/>
      <c r="E115" s="36"/>
      <c r="F115" s="10"/>
      <c r="G115" s="11"/>
      <c r="H115" s="10"/>
      <c r="I115" s="10"/>
      <c r="J115" s="10"/>
      <c r="K115" s="10"/>
      <c r="L115" s="36"/>
      <c r="M115" s="10"/>
      <c r="N115" s="36"/>
      <c r="O115" s="10"/>
      <c r="P115" s="10"/>
    </row>
    <row r="116" spans="1:16">
      <c r="A116" s="10"/>
      <c r="B116" s="10"/>
      <c r="C116" s="10"/>
      <c r="D116" s="10"/>
      <c r="E116" s="36"/>
      <c r="F116" s="10"/>
      <c r="G116" s="11"/>
      <c r="H116" s="10"/>
      <c r="I116" s="10"/>
      <c r="J116" s="10"/>
      <c r="K116" s="10"/>
      <c r="L116" s="36"/>
      <c r="M116" s="10"/>
      <c r="N116" s="36"/>
      <c r="O116" s="10"/>
      <c r="P116" s="10"/>
    </row>
    <row r="117" spans="1:16">
      <c r="A117" s="10"/>
      <c r="B117" s="10"/>
      <c r="C117" s="10"/>
      <c r="D117" s="10"/>
      <c r="E117" s="36"/>
      <c r="F117" s="10"/>
      <c r="G117" s="11"/>
      <c r="H117" s="10"/>
      <c r="I117" s="10"/>
      <c r="J117" s="10"/>
      <c r="K117" s="10"/>
      <c r="L117" s="36"/>
      <c r="M117" s="10"/>
      <c r="N117" s="36"/>
      <c r="O117" s="10"/>
      <c r="P117" s="10"/>
    </row>
    <row r="118" spans="1:16">
      <c r="A118" s="10"/>
      <c r="B118" s="10"/>
      <c r="C118" s="10"/>
      <c r="D118" s="10"/>
      <c r="E118" s="36"/>
      <c r="F118" s="10"/>
      <c r="G118" s="11"/>
      <c r="H118" s="10"/>
      <c r="I118" s="10"/>
      <c r="J118" s="10"/>
      <c r="K118" s="10"/>
      <c r="L118" s="36"/>
      <c r="M118" s="10"/>
      <c r="N118" s="36"/>
      <c r="O118" s="10"/>
      <c r="P118" s="10"/>
    </row>
    <row r="119" spans="1:16">
      <c r="A119" s="10"/>
      <c r="B119" s="10"/>
      <c r="C119" s="10"/>
      <c r="D119" s="10"/>
      <c r="E119" s="36"/>
      <c r="F119" s="10"/>
      <c r="G119" s="11"/>
      <c r="H119" s="10"/>
      <c r="I119" s="10"/>
      <c r="J119" s="10"/>
      <c r="K119" s="10"/>
      <c r="L119" s="36"/>
      <c r="M119" s="10"/>
      <c r="N119" s="36"/>
      <c r="O119" s="10"/>
      <c r="P119" s="10"/>
    </row>
    <row r="120" spans="1:16">
      <c r="A120" s="10"/>
      <c r="B120" s="10"/>
      <c r="C120" s="10"/>
      <c r="D120" s="10"/>
      <c r="E120" s="36"/>
      <c r="F120" s="10"/>
      <c r="G120" s="11"/>
      <c r="H120" s="10"/>
      <c r="I120" s="10"/>
      <c r="J120" s="10"/>
      <c r="K120" s="10"/>
      <c r="L120" s="36"/>
      <c r="M120" s="10"/>
      <c r="N120" s="36"/>
      <c r="O120" s="10"/>
      <c r="P120" s="10"/>
    </row>
    <row r="121" spans="1:16">
      <c r="A121" s="10"/>
      <c r="B121" s="10"/>
      <c r="C121" s="10"/>
      <c r="D121" s="10"/>
      <c r="E121" s="36"/>
      <c r="F121" s="10"/>
      <c r="G121" s="11"/>
      <c r="H121" s="10"/>
      <c r="I121" s="10"/>
      <c r="J121" s="10"/>
      <c r="K121" s="10"/>
      <c r="L121" s="36"/>
      <c r="M121" s="10"/>
      <c r="N121" s="36"/>
      <c r="O121" s="10"/>
      <c r="P121" s="10"/>
    </row>
    <row r="122" spans="1:16">
      <c r="A122" s="10"/>
      <c r="B122" s="10"/>
      <c r="C122" s="10"/>
      <c r="D122" s="10"/>
      <c r="E122" s="36"/>
      <c r="F122" s="10"/>
      <c r="G122" s="11"/>
      <c r="H122" s="10"/>
      <c r="I122" s="10"/>
      <c r="J122" s="10"/>
      <c r="K122" s="10"/>
      <c r="L122" s="36"/>
      <c r="M122" s="10"/>
      <c r="N122" s="36"/>
      <c r="O122" s="10"/>
      <c r="P122" s="10"/>
    </row>
    <row r="123" spans="1:16">
      <c r="A123" s="10"/>
      <c r="B123" s="10"/>
      <c r="C123" s="10"/>
      <c r="D123" s="10"/>
      <c r="E123" s="36"/>
      <c r="F123" s="10"/>
      <c r="G123" s="11"/>
      <c r="H123" s="10"/>
      <c r="I123" s="10"/>
      <c r="J123" s="10"/>
      <c r="K123" s="10"/>
      <c r="L123" s="36"/>
      <c r="M123" s="10"/>
      <c r="N123" s="36"/>
      <c r="O123" s="10"/>
      <c r="P123" s="10"/>
    </row>
    <row r="124" spans="1:16">
      <c r="A124" s="10"/>
      <c r="B124" s="10"/>
      <c r="C124" s="10"/>
      <c r="D124" s="10"/>
      <c r="E124" s="36"/>
      <c r="F124" s="10"/>
      <c r="G124" s="11"/>
      <c r="H124" s="10"/>
      <c r="I124" s="10"/>
      <c r="J124" s="10"/>
      <c r="K124" s="10"/>
      <c r="L124" s="36"/>
      <c r="M124" s="10"/>
      <c r="N124" s="36"/>
      <c r="O124" s="10"/>
      <c r="P124" s="10"/>
    </row>
    <row r="125" spans="1:16">
      <c r="A125" s="10"/>
      <c r="B125" s="10"/>
      <c r="C125" s="10"/>
      <c r="D125" s="10"/>
      <c r="E125" s="36"/>
      <c r="F125" s="10"/>
      <c r="G125" s="11"/>
      <c r="H125" s="10"/>
      <c r="I125" s="10"/>
      <c r="J125" s="10"/>
      <c r="K125" s="10"/>
      <c r="L125" s="36"/>
      <c r="M125" s="10"/>
      <c r="N125" s="36"/>
      <c r="O125" s="10"/>
      <c r="P125" s="10"/>
    </row>
    <row r="126" spans="1:16">
      <c r="A126" s="10"/>
      <c r="B126" s="10"/>
      <c r="C126" s="10"/>
      <c r="D126" s="10"/>
      <c r="E126" s="36"/>
      <c r="F126" s="10"/>
      <c r="G126" s="11"/>
      <c r="H126" s="10"/>
      <c r="I126" s="10"/>
      <c r="J126" s="10"/>
      <c r="K126" s="10"/>
      <c r="L126" s="36"/>
      <c r="M126" s="10"/>
      <c r="N126" s="36"/>
      <c r="O126" s="10"/>
      <c r="P126" s="10"/>
    </row>
    <row r="127" spans="1:16">
      <c r="A127" s="10"/>
      <c r="B127" s="10"/>
      <c r="C127" s="10"/>
      <c r="D127" s="10"/>
      <c r="E127" s="36"/>
      <c r="F127" s="10"/>
      <c r="G127" s="11"/>
      <c r="H127" s="10"/>
      <c r="I127" s="10"/>
      <c r="J127" s="10"/>
      <c r="K127" s="10"/>
      <c r="L127" s="36"/>
      <c r="M127" s="10"/>
      <c r="N127" s="36"/>
      <c r="O127" s="10"/>
      <c r="P127" s="10"/>
    </row>
    <row r="128" spans="1:16">
      <c r="A128" s="10"/>
      <c r="B128" s="10"/>
      <c r="C128" s="10"/>
      <c r="D128" s="10"/>
      <c r="E128" s="36"/>
      <c r="F128" s="10"/>
      <c r="G128" s="11"/>
      <c r="H128" s="10"/>
      <c r="I128" s="10"/>
      <c r="J128" s="10"/>
      <c r="K128" s="10"/>
      <c r="L128" s="36"/>
      <c r="M128" s="10"/>
      <c r="N128" s="36"/>
      <c r="O128" s="10"/>
      <c r="P128" s="10"/>
    </row>
    <row r="129" spans="1:16">
      <c r="A129" s="10"/>
      <c r="B129" s="10"/>
      <c r="C129" s="10"/>
      <c r="D129" s="10"/>
      <c r="E129" s="36"/>
      <c r="F129" s="10"/>
      <c r="G129" s="11"/>
      <c r="H129" s="10"/>
      <c r="I129" s="10"/>
      <c r="J129" s="10"/>
      <c r="K129" s="10"/>
      <c r="L129" s="36"/>
      <c r="M129" s="10"/>
      <c r="N129" s="36"/>
      <c r="O129" s="10"/>
      <c r="P129" s="10"/>
    </row>
    <row r="130" spans="1:16">
      <c r="A130" s="10"/>
      <c r="B130" s="10"/>
      <c r="C130" s="10"/>
      <c r="D130" s="10"/>
      <c r="E130" s="36"/>
      <c r="F130" s="10"/>
      <c r="G130" s="11"/>
      <c r="H130" s="10"/>
      <c r="I130" s="10"/>
      <c r="J130" s="10"/>
      <c r="K130" s="10"/>
      <c r="L130" s="36"/>
      <c r="M130" s="10"/>
      <c r="N130" s="36"/>
      <c r="O130" s="10"/>
      <c r="P130" s="10"/>
    </row>
    <row r="131" spans="1:16">
      <c r="A131" s="10"/>
      <c r="B131" s="10"/>
      <c r="C131" s="10"/>
      <c r="D131" s="10"/>
      <c r="E131" s="36"/>
      <c r="F131" s="10"/>
      <c r="G131" s="11"/>
      <c r="H131" s="10"/>
      <c r="I131" s="10"/>
      <c r="J131" s="10"/>
      <c r="K131" s="10"/>
      <c r="L131" s="36"/>
      <c r="M131" s="10"/>
      <c r="N131" s="36"/>
      <c r="O131" s="10"/>
      <c r="P131" s="10"/>
    </row>
    <row r="132" spans="1:16">
      <c r="A132" s="10"/>
      <c r="B132" s="10"/>
      <c r="C132" s="10"/>
      <c r="D132" s="10"/>
      <c r="E132" s="36"/>
      <c r="F132" s="10"/>
      <c r="G132" s="11"/>
      <c r="H132" s="10"/>
      <c r="I132" s="10"/>
      <c r="J132" s="10"/>
      <c r="K132" s="10"/>
      <c r="L132" s="36"/>
      <c r="M132" s="10"/>
      <c r="N132" s="36"/>
      <c r="O132" s="10"/>
      <c r="P132" s="10"/>
    </row>
    <row r="133" spans="1:16">
      <c r="A133" s="10"/>
      <c r="B133" s="10"/>
      <c r="C133" s="10"/>
      <c r="D133" s="10"/>
      <c r="E133" s="36"/>
      <c r="F133" s="10"/>
      <c r="G133" s="11"/>
      <c r="H133" s="10"/>
      <c r="I133" s="10"/>
      <c r="J133" s="10"/>
      <c r="K133" s="10"/>
      <c r="L133" s="36"/>
      <c r="M133" s="10"/>
      <c r="N133" s="36"/>
      <c r="O133" s="10"/>
      <c r="P133" s="10"/>
    </row>
    <row r="134" spans="1:16">
      <c r="A134" s="10"/>
      <c r="B134" s="10"/>
      <c r="C134" s="10"/>
      <c r="D134" s="10"/>
      <c r="E134" s="36"/>
      <c r="F134" s="10"/>
      <c r="G134" s="11"/>
      <c r="H134" s="10"/>
      <c r="I134" s="10"/>
      <c r="J134" s="10"/>
      <c r="K134" s="10"/>
      <c r="L134" s="36"/>
      <c r="M134" s="10"/>
      <c r="N134" s="36"/>
      <c r="O134" s="10"/>
      <c r="P134" s="10"/>
    </row>
    <row r="135" spans="1:16">
      <c r="A135" s="10"/>
      <c r="B135" s="10"/>
      <c r="C135" s="10"/>
      <c r="D135" s="10"/>
      <c r="E135" s="36"/>
      <c r="F135" s="10"/>
      <c r="G135" s="11"/>
      <c r="H135" s="10"/>
      <c r="I135" s="10"/>
      <c r="J135" s="10"/>
      <c r="K135" s="10"/>
      <c r="L135" s="36"/>
      <c r="M135" s="10"/>
      <c r="N135" s="36"/>
      <c r="O135" s="10"/>
      <c r="P135" s="10"/>
    </row>
    <row r="136" spans="1:16">
      <c r="A136" s="10"/>
      <c r="B136" s="10"/>
      <c r="C136" s="10"/>
      <c r="D136" s="10"/>
      <c r="E136" s="36"/>
      <c r="F136" s="10"/>
      <c r="G136" s="11"/>
      <c r="H136" s="10"/>
      <c r="I136" s="10"/>
      <c r="J136" s="10"/>
      <c r="K136" s="10"/>
      <c r="L136" s="36"/>
      <c r="M136" s="10"/>
      <c r="N136" s="36"/>
      <c r="O136" s="10"/>
      <c r="P136" s="10"/>
    </row>
    <row r="137" spans="1:16">
      <c r="A137" s="10"/>
      <c r="B137" s="10"/>
      <c r="C137" s="10"/>
      <c r="D137" s="10"/>
      <c r="E137" s="36"/>
      <c r="F137" s="10"/>
      <c r="G137" s="11"/>
      <c r="H137" s="10"/>
      <c r="I137" s="10"/>
      <c r="J137" s="10"/>
      <c r="K137" s="10"/>
      <c r="L137" s="36"/>
      <c r="M137" s="10"/>
      <c r="N137" s="36"/>
      <c r="O137" s="10"/>
      <c r="P137" s="10"/>
    </row>
    <row r="138" spans="1:16">
      <c r="A138" s="10"/>
      <c r="B138" s="10"/>
      <c r="C138" s="10"/>
      <c r="D138" s="10"/>
      <c r="E138" s="36"/>
      <c r="F138" s="10"/>
      <c r="G138" s="11"/>
      <c r="H138" s="10"/>
      <c r="I138" s="10"/>
      <c r="J138" s="10"/>
      <c r="K138" s="10"/>
      <c r="L138" s="36"/>
      <c r="M138" s="10"/>
      <c r="N138" s="36"/>
      <c r="O138" s="10"/>
      <c r="P138" s="10"/>
    </row>
    <row r="139" spans="1:16">
      <c r="A139" s="10"/>
      <c r="B139" s="10"/>
      <c r="C139" s="10"/>
      <c r="D139" s="10"/>
      <c r="E139" s="36"/>
      <c r="F139" s="10"/>
      <c r="G139" s="11"/>
      <c r="H139" s="10"/>
      <c r="I139" s="10"/>
      <c r="J139" s="10"/>
      <c r="K139" s="10"/>
      <c r="L139" s="36"/>
      <c r="M139" s="10"/>
      <c r="N139" s="36"/>
      <c r="O139" s="10"/>
      <c r="P139" s="10"/>
    </row>
    <row r="140" spans="1:16">
      <c r="A140" s="10"/>
      <c r="B140" s="10"/>
      <c r="C140" s="10"/>
      <c r="D140" s="10"/>
      <c r="E140" s="36"/>
      <c r="F140" s="10"/>
      <c r="G140" s="11"/>
      <c r="H140" s="10"/>
      <c r="I140" s="10"/>
      <c r="J140" s="10"/>
      <c r="K140" s="10"/>
      <c r="L140" s="36"/>
      <c r="M140" s="10"/>
      <c r="N140" s="36"/>
      <c r="O140" s="10"/>
      <c r="P140" s="10"/>
    </row>
    <row r="141" spans="1:16">
      <c r="A141" s="10"/>
      <c r="B141" s="10"/>
      <c r="C141" s="10"/>
      <c r="D141" s="10"/>
      <c r="E141" s="36"/>
      <c r="F141" s="10"/>
      <c r="G141" s="11"/>
      <c r="H141" s="10"/>
      <c r="I141" s="10"/>
      <c r="J141" s="10"/>
      <c r="K141" s="10"/>
      <c r="L141" s="36"/>
      <c r="M141" s="10"/>
      <c r="N141" s="36"/>
      <c r="O141" s="10"/>
      <c r="P141" s="10"/>
    </row>
    <row r="142" spans="1:16">
      <c r="A142" s="10"/>
      <c r="B142" s="10"/>
      <c r="C142" s="10"/>
      <c r="D142" s="10"/>
      <c r="E142" s="36"/>
      <c r="F142" s="10"/>
      <c r="G142" s="11"/>
      <c r="H142" s="10"/>
      <c r="I142" s="10"/>
      <c r="J142" s="10"/>
      <c r="K142" s="10"/>
      <c r="L142" s="36"/>
      <c r="M142" s="10"/>
      <c r="N142" s="36"/>
      <c r="O142" s="10"/>
      <c r="P142" s="10"/>
    </row>
    <row r="143" spans="1:16">
      <c r="A143" s="10"/>
      <c r="B143" s="10"/>
      <c r="C143" s="10"/>
      <c r="D143" s="10"/>
      <c r="E143" s="36"/>
      <c r="F143" s="10"/>
      <c r="G143" s="11"/>
      <c r="H143" s="10"/>
      <c r="I143" s="10"/>
      <c r="J143" s="10"/>
      <c r="K143" s="10"/>
      <c r="L143" s="36"/>
      <c r="M143" s="10"/>
      <c r="N143" s="36"/>
      <c r="O143" s="10"/>
      <c r="P143" s="10"/>
    </row>
    <row r="144" spans="1:16">
      <c r="A144" s="10"/>
      <c r="B144" s="10"/>
      <c r="C144" s="10"/>
      <c r="D144" s="10"/>
      <c r="E144" s="36"/>
      <c r="F144" s="10"/>
      <c r="G144" s="11"/>
      <c r="H144" s="10"/>
      <c r="I144" s="10"/>
      <c r="J144" s="10"/>
      <c r="K144" s="10"/>
      <c r="L144" s="36"/>
      <c r="M144" s="10"/>
      <c r="N144" s="36"/>
      <c r="O144" s="10"/>
      <c r="P144" s="10"/>
    </row>
    <row r="145" spans="1:16">
      <c r="A145" s="10"/>
      <c r="B145" s="10"/>
      <c r="C145" s="10"/>
      <c r="D145" s="10"/>
      <c r="E145" s="36"/>
      <c r="F145" s="10"/>
      <c r="G145" s="11"/>
      <c r="H145" s="10"/>
      <c r="I145" s="10"/>
      <c r="J145" s="10"/>
      <c r="K145" s="10"/>
      <c r="L145" s="36"/>
      <c r="M145" s="10"/>
      <c r="N145" s="36"/>
      <c r="O145" s="10"/>
      <c r="P145" s="10"/>
    </row>
    <row r="146" spans="1:16">
      <c r="A146" s="10"/>
      <c r="B146" s="10"/>
      <c r="C146" s="10"/>
      <c r="D146" s="10"/>
      <c r="E146" s="36"/>
      <c r="F146" s="10"/>
      <c r="G146" s="11"/>
      <c r="H146" s="10"/>
      <c r="I146" s="10"/>
      <c r="J146" s="10"/>
      <c r="K146" s="10"/>
      <c r="L146" s="36"/>
      <c r="M146" s="10"/>
      <c r="N146" s="36"/>
      <c r="O146" s="10"/>
      <c r="P146" s="10"/>
    </row>
    <row r="147" spans="1:16">
      <c r="A147" s="10"/>
      <c r="B147" s="10"/>
      <c r="C147" s="10"/>
      <c r="D147" s="10"/>
      <c r="E147" s="36"/>
      <c r="F147" s="10"/>
      <c r="G147" s="11"/>
      <c r="H147" s="10"/>
      <c r="I147" s="10"/>
      <c r="J147" s="10"/>
      <c r="K147" s="10"/>
      <c r="L147" s="36"/>
      <c r="M147" s="10"/>
      <c r="N147" s="36"/>
      <c r="O147" s="10"/>
      <c r="P147" s="10"/>
    </row>
    <row r="148" spans="1:16">
      <c r="A148" s="10"/>
      <c r="B148" s="10"/>
      <c r="C148" s="10"/>
      <c r="D148" s="10"/>
      <c r="E148" s="36"/>
      <c r="F148" s="10"/>
      <c r="G148" s="11"/>
      <c r="H148" s="10"/>
      <c r="I148" s="10"/>
      <c r="J148" s="10"/>
      <c r="K148" s="10"/>
      <c r="L148" s="36"/>
      <c r="M148" s="10"/>
      <c r="N148" s="36"/>
      <c r="O148" s="10"/>
      <c r="P148" s="10"/>
    </row>
    <row r="149" spans="1:16">
      <c r="A149" s="10"/>
      <c r="B149" s="10"/>
      <c r="C149" s="10"/>
      <c r="D149" s="10"/>
      <c r="E149" s="36"/>
      <c r="F149" s="10"/>
      <c r="G149" s="11"/>
      <c r="H149" s="10"/>
      <c r="I149" s="10"/>
      <c r="J149" s="10"/>
      <c r="K149" s="10"/>
      <c r="L149" s="36"/>
      <c r="M149" s="10"/>
      <c r="N149" s="36"/>
      <c r="O149" s="10"/>
      <c r="P149" s="10"/>
    </row>
    <row r="150" spans="1:16">
      <c r="A150" s="10"/>
      <c r="B150" s="10"/>
      <c r="C150" s="10"/>
      <c r="D150" s="10"/>
      <c r="E150" s="36"/>
      <c r="F150" s="10"/>
      <c r="G150" s="11"/>
      <c r="H150" s="10"/>
      <c r="I150" s="10"/>
      <c r="J150" s="10"/>
      <c r="K150" s="10"/>
      <c r="L150" s="36"/>
      <c r="M150" s="10"/>
      <c r="N150" s="36"/>
      <c r="O150" s="10"/>
      <c r="P150" s="10"/>
    </row>
    <row r="151" spans="1:16">
      <c r="A151" s="10"/>
      <c r="B151" s="10"/>
      <c r="C151" s="10"/>
      <c r="D151" s="10"/>
      <c r="E151" s="36"/>
      <c r="F151" s="10"/>
      <c r="G151" s="11"/>
      <c r="H151" s="10"/>
      <c r="I151" s="10"/>
      <c r="J151" s="10"/>
      <c r="K151" s="10"/>
      <c r="L151" s="36"/>
      <c r="M151" s="10"/>
      <c r="N151" s="36"/>
      <c r="O151" s="10"/>
      <c r="P151" s="10"/>
    </row>
    <row r="152" spans="1:16">
      <c r="A152" s="10"/>
      <c r="B152" s="10"/>
      <c r="C152" s="10"/>
      <c r="D152" s="10"/>
      <c r="E152" s="36"/>
      <c r="F152" s="10"/>
      <c r="G152" s="11"/>
      <c r="H152" s="10"/>
      <c r="I152" s="10"/>
      <c r="J152" s="10"/>
      <c r="K152" s="10"/>
      <c r="L152" s="36"/>
      <c r="M152" s="10"/>
      <c r="N152" s="36"/>
      <c r="O152" s="10"/>
      <c r="P152" s="10"/>
    </row>
    <row r="153" spans="1:16">
      <c r="A153" s="10"/>
      <c r="B153" s="10"/>
      <c r="C153" s="10"/>
      <c r="D153" s="10"/>
      <c r="E153" s="36"/>
      <c r="F153" s="10"/>
      <c r="G153" s="11"/>
      <c r="H153" s="10"/>
      <c r="I153" s="10"/>
      <c r="J153" s="10"/>
      <c r="K153" s="10"/>
      <c r="L153" s="36"/>
      <c r="M153" s="10"/>
      <c r="N153" s="36"/>
      <c r="O153" s="10"/>
      <c r="P153" s="10"/>
    </row>
    <row r="154" spans="1:16">
      <c r="A154" s="10"/>
      <c r="B154" s="10"/>
      <c r="C154" s="10"/>
      <c r="D154" s="10"/>
      <c r="E154" s="36"/>
      <c r="F154" s="10"/>
      <c r="G154" s="11"/>
      <c r="H154" s="10"/>
      <c r="I154" s="10"/>
      <c r="J154" s="10"/>
      <c r="K154" s="10"/>
      <c r="L154" s="36"/>
      <c r="M154" s="10"/>
      <c r="N154" s="36"/>
      <c r="O154" s="10"/>
      <c r="P154" s="10"/>
    </row>
    <row r="155" spans="1:16">
      <c r="A155" s="10"/>
      <c r="B155" s="10"/>
      <c r="C155" s="10"/>
      <c r="D155" s="10"/>
      <c r="E155" s="36"/>
      <c r="F155" s="10"/>
      <c r="G155" s="11"/>
      <c r="H155" s="10"/>
      <c r="I155" s="10"/>
      <c r="J155" s="10"/>
      <c r="K155" s="10"/>
      <c r="L155" s="36"/>
      <c r="M155" s="10"/>
      <c r="N155" s="36"/>
      <c r="O155" s="10"/>
      <c r="P155" s="10"/>
    </row>
    <row r="156" spans="1:16">
      <c r="A156" s="10"/>
      <c r="B156" s="10"/>
      <c r="C156" s="10"/>
      <c r="D156" s="10"/>
      <c r="E156" s="36"/>
      <c r="F156" s="10"/>
      <c r="G156" s="11"/>
      <c r="H156" s="10"/>
      <c r="I156" s="10"/>
      <c r="J156" s="10"/>
      <c r="K156" s="10"/>
      <c r="L156" s="36"/>
      <c r="M156" s="10"/>
      <c r="N156" s="36"/>
      <c r="O156" s="10"/>
      <c r="P156" s="10"/>
    </row>
    <row r="157" spans="1:16">
      <c r="A157" s="10"/>
      <c r="B157" s="10"/>
      <c r="C157" s="10"/>
      <c r="D157" s="10"/>
      <c r="E157" s="36"/>
      <c r="F157" s="10"/>
      <c r="G157" s="11"/>
      <c r="H157" s="10"/>
      <c r="I157" s="10"/>
      <c r="J157" s="10"/>
      <c r="K157" s="10"/>
      <c r="L157" s="36"/>
      <c r="M157" s="10"/>
      <c r="N157" s="36"/>
      <c r="O157" s="10"/>
      <c r="P157" s="10"/>
    </row>
    <row r="158" spans="1:16">
      <c r="A158" s="10"/>
      <c r="B158" s="10"/>
      <c r="C158" s="10"/>
      <c r="D158" s="10"/>
      <c r="E158" s="36"/>
      <c r="F158" s="10"/>
      <c r="G158" s="11"/>
      <c r="H158" s="10"/>
      <c r="I158" s="10"/>
      <c r="J158" s="10"/>
      <c r="K158" s="10"/>
      <c r="L158" s="36"/>
      <c r="M158" s="10"/>
      <c r="N158" s="36"/>
      <c r="O158" s="10"/>
      <c r="P158" s="10"/>
    </row>
    <row r="159" spans="1:16">
      <c r="A159" s="10"/>
      <c r="B159" s="10"/>
      <c r="C159" s="10"/>
      <c r="D159" s="10"/>
      <c r="E159" s="36"/>
      <c r="F159" s="10"/>
      <c r="G159" s="11"/>
      <c r="H159" s="10"/>
      <c r="I159" s="10"/>
      <c r="J159" s="10"/>
      <c r="K159" s="10"/>
      <c r="L159" s="36"/>
      <c r="M159" s="10"/>
      <c r="N159" s="36"/>
      <c r="O159" s="10"/>
      <c r="P159" s="10"/>
    </row>
    <row r="160" spans="1:16">
      <c r="A160" s="10"/>
      <c r="B160" s="10"/>
      <c r="C160" s="10"/>
      <c r="D160" s="10"/>
      <c r="E160" s="36"/>
      <c r="F160" s="10"/>
      <c r="G160" s="11"/>
      <c r="H160" s="10"/>
      <c r="I160" s="10"/>
      <c r="J160" s="10"/>
      <c r="K160" s="10"/>
      <c r="L160" s="36"/>
      <c r="M160" s="10"/>
      <c r="N160" s="36"/>
      <c r="O160" s="10"/>
      <c r="P160" s="10"/>
    </row>
    <row r="161" spans="1:16">
      <c r="A161" s="10"/>
      <c r="B161" s="10"/>
      <c r="C161" s="10"/>
      <c r="D161" s="10"/>
      <c r="E161" s="36"/>
      <c r="F161" s="10"/>
      <c r="G161" s="11"/>
      <c r="H161" s="10"/>
      <c r="I161" s="10"/>
      <c r="J161" s="10"/>
      <c r="K161" s="10"/>
      <c r="L161" s="36"/>
      <c r="M161" s="10"/>
      <c r="N161" s="36"/>
      <c r="O161" s="10"/>
      <c r="P161" s="10"/>
    </row>
    <row r="162" spans="1:16">
      <c r="A162" s="10"/>
      <c r="B162" s="10"/>
      <c r="C162" s="10"/>
      <c r="D162" s="10"/>
      <c r="E162" s="36"/>
      <c r="F162" s="10"/>
      <c r="G162" s="11"/>
      <c r="H162" s="10"/>
      <c r="I162" s="10"/>
      <c r="J162" s="10"/>
      <c r="K162" s="10"/>
      <c r="L162" s="36"/>
      <c r="M162" s="10"/>
      <c r="N162" s="36"/>
      <c r="O162" s="10"/>
      <c r="P162" s="10"/>
    </row>
    <row r="163" spans="1:16">
      <c r="A163" s="10"/>
      <c r="B163" s="10"/>
      <c r="C163" s="10"/>
      <c r="D163" s="10"/>
      <c r="E163" s="36"/>
      <c r="F163" s="10"/>
      <c r="G163" s="11"/>
      <c r="H163" s="10"/>
      <c r="I163" s="10"/>
      <c r="J163" s="10"/>
      <c r="K163" s="10"/>
      <c r="L163" s="36"/>
      <c r="M163" s="10"/>
      <c r="N163" s="36"/>
      <c r="O163" s="10"/>
      <c r="P163" s="10"/>
    </row>
    <row r="164" spans="1:16">
      <c r="A164" s="10"/>
      <c r="B164" s="10"/>
      <c r="C164" s="10"/>
      <c r="D164" s="10"/>
      <c r="E164" s="36"/>
      <c r="F164" s="10"/>
      <c r="G164" s="11"/>
      <c r="H164" s="10"/>
      <c r="I164" s="10"/>
      <c r="J164" s="10"/>
      <c r="K164" s="10"/>
      <c r="L164" s="36"/>
      <c r="M164" s="10"/>
      <c r="N164" s="36"/>
      <c r="O164" s="10"/>
      <c r="P164" s="10"/>
    </row>
    <row r="165" spans="1:16">
      <c r="A165" s="10"/>
      <c r="B165" s="10"/>
      <c r="C165" s="10"/>
      <c r="D165" s="10"/>
      <c r="E165" s="36"/>
      <c r="F165" s="10"/>
      <c r="G165" s="11"/>
      <c r="H165" s="10"/>
      <c r="I165" s="10"/>
      <c r="J165" s="10"/>
      <c r="K165" s="10"/>
      <c r="L165" s="36"/>
      <c r="M165" s="10"/>
      <c r="N165" s="36"/>
      <c r="O165" s="10"/>
      <c r="P165" s="10"/>
    </row>
    <row r="166" spans="1:16">
      <c r="A166" s="10"/>
      <c r="B166" s="10"/>
      <c r="C166" s="10"/>
      <c r="D166" s="10"/>
      <c r="E166" s="36"/>
      <c r="F166" s="10"/>
      <c r="G166" s="11"/>
      <c r="H166" s="10"/>
      <c r="I166" s="10"/>
      <c r="J166" s="10"/>
      <c r="K166" s="10"/>
      <c r="L166" s="36"/>
      <c r="M166" s="10"/>
      <c r="N166" s="36"/>
      <c r="O166" s="10"/>
      <c r="P166" s="10"/>
    </row>
    <row r="167" spans="1:16">
      <c r="A167" s="10"/>
      <c r="B167" s="10"/>
      <c r="C167" s="10"/>
      <c r="D167" s="10"/>
      <c r="E167" s="36"/>
      <c r="F167" s="10"/>
      <c r="G167" s="11"/>
      <c r="H167" s="10"/>
      <c r="I167" s="10"/>
      <c r="J167" s="10"/>
      <c r="K167" s="10"/>
      <c r="L167" s="36"/>
      <c r="M167" s="10"/>
      <c r="N167" s="36"/>
      <c r="O167" s="10"/>
      <c r="P167" s="10"/>
    </row>
    <row r="168" spans="1:16">
      <c r="A168" s="10"/>
      <c r="B168" s="10"/>
      <c r="C168" s="10"/>
      <c r="D168" s="10"/>
      <c r="E168" s="36"/>
      <c r="F168" s="10"/>
      <c r="G168" s="11"/>
      <c r="H168" s="10"/>
      <c r="I168" s="10"/>
      <c r="J168" s="10"/>
      <c r="K168" s="10"/>
      <c r="L168" s="36"/>
      <c r="M168" s="10"/>
      <c r="N168" s="36"/>
      <c r="O168" s="10"/>
      <c r="P168" s="10"/>
    </row>
    <row r="169" spans="1:16">
      <c r="A169" s="10"/>
      <c r="B169" s="10"/>
      <c r="C169" s="10"/>
      <c r="D169" s="10"/>
      <c r="E169" s="36"/>
      <c r="F169" s="10"/>
      <c r="G169" s="11"/>
      <c r="H169" s="10"/>
      <c r="I169" s="10"/>
      <c r="J169" s="10"/>
      <c r="K169" s="10"/>
      <c r="L169" s="36"/>
      <c r="M169" s="10"/>
      <c r="N169" s="36"/>
      <c r="O169" s="10"/>
      <c r="P169" s="10"/>
    </row>
    <row r="170" spans="1:16">
      <c r="A170" s="10"/>
      <c r="B170" s="10"/>
      <c r="C170" s="10"/>
      <c r="D170" s="10"/>
      <c r="E170" s="36"/>
      <c r="F170" s="10"/>
      <c r="G170" s="11"/>
      <c r="H170" s="10"/>
      <c r="I170" s="10"/>
      <c r="J170" s="10"/>
      <c r="K170" s="10"/>
      <c r="L170" s="36"/>
      <c r="M170" s="10"/>
      <c r="N170" s="36"/>
      <c r="O170" s="10"/>
      <c r="P170" s="10"/>
    </row>
    <row r="171" spans="1:16">
      <c r="A171" s="10"/>
      <c r="B171" s="10"/>
      <c r="C171" s="10"/>
      <c r="D171" s="10"/>
      <c r="E171" s="36"/>
      <c r="F171" s="10"/>
      <c r="G171" s="11"/>
      <c r="H171" s="10"/>
      <c r="I171" s="10"/>
      <c r="J171" s="10"/>
      <c r="K171" s="10"/>
      <c r="L171" s="36"/>
      <c r="M171" s="10"/>
      <c r="N171" s="36"/>
      <c r="O171" s="10"/>
      <c r="P171" s="10"/>
    </row>
    <row r="172" spans="1:16">
      <c r="A172" s="10"/>
      <c r="B172" s="10"/>
      <c r="C172" s="10"/>
      <c r="D172" s="10"/>
      <c r="E172" s="36"/>
      <c r="F172" s="10"/>
      <c r="G172" s="11"/>
      <c r="H172" s="10"/>
      <c r="I172" s="10"/>
      <c r="J172" s="10"/>
      <c r="K172" s="10"/>
      <c r="L172" s="36"/>
      <c r="M172" s="10"/>
      <c r="N172" s="36"/>
      <c r="O172" s="10"/>
      <c r="P172" s="10"/>
    </row>
    <row r="173" spans="1:16">
      <c r="A173" s="10"/>
      <c r="B173" s="10"/>
      <c r="C173" s="10"/>
      <c r="D173" s="10"/>
      <c r="E173" s="36"/>
      <c r="F173" s="10"/>
      <c r="G173" s="11"/>
      <c r="H173" s="10"/>
      <c r="I173" s="10"/>
      <c r="J173" s="10"/>
      <c r="K173" s="10"/>
      <c r="L173" s="36"/>
      <c r="M173" s="10"/>
      <c r="N173" s="36"/>
      <c r="O173" s="10"/>
      <c r="P173" s="10"/>
    </row>
    <row r="174" spans="1:16">
      <c r="A174" s="10"/>
      <c r="B174" s="10"/>
      <c r="C174" s="10"/>
      <c r="D174" s="10"/>
      <c r="E174" s="36"/>
      <c r="F174" s="10"/>
      <c r="G174" s="11"/>
      <c r="H174" s="10"/>
      <c r="I174" s="10"/>
      <c r="J174" s="10"/>
      <c r="K174" s="10"/>
      <c r="L174" s="36"/>
      <c r="M174" s="10"/>
      <c r="N174" s="36"/>
      <c r="O174" s="10"/>
      <c r="P174" s="10"/>
    </row>
    <row r="175" spans="1:16">
      <c r="A175" s="10"/>
      <c r="B175" s="10"/>
      <c r="C175" s="10"/>
      <c r="D175" s="10"/>
      <c r="E175" s="36"/>
      <c r="F175" s="10"/>
      <c r="G175" s="11"/>
      <c r="H175" s="10"/>
      <c r="I175" s="10"/>
      <c r="J175" s="10"/>
      <c r="K175" s="10"/>
      <c r="L175" s="36"/>
      <c r="M175" s="10"/>
      <c r="N175" s="36"/>
      <c r="O175" s="10"/>
      <c r="P175" s="10"/>
    </row>
    <row r="176" spans="1:16">
      <c r="A176" s="10"/>
      <c r="B176" s="10"/>
      <c r="C176" s="10"/>
      <c r="D176" s="10"/>
      <c r="E176" s="36"/>
      <c r="F176" s="10"/>
      <c r="G176" s="11"/>
      <c r="H176" s="10"/>
      <c r="I176" s="10"/>
      <c r="J176" s="10"/>
      <c r="K176" s="10"/>
      <c r="L176" s="36"/>
      <c r="M176" s="10"/>
      <c r="N176" s="36"/>
      <c r="O176" s="10"/>
      <c r="P176" s="10"/>
    </row>
    <row r="177" spans="1:16">
      <c r="A177" s="10"/>
      <c r="B177" s="10"/>
      <c r="C177" s="10"/>
      <c r="D177" s="10"/>
      <c r="E177" s="36"/>
      <c r="F177" s="10"/>
      <c r="G177" s="11"/>
      <c r="H177" s="10"/>
      <c r="I177" s="10"/>
      <c r="J177" s="10"/>
      <c r="K177" s="10"/>
      <c r="L177" s="36"/>
      <c r="M177" s="10"/>
      <c r="N177" s="36"/>
      <c r="O177" s="10"/>
      <c r="P177" s="10"/>
    </row>
    <row r="178" spans="1:16">
      <c r="A178" s="10"/>
      <c r="B178" s="10"/>
      <c r="C178" s="10"/>
      <c r="D178" s="10"/>
      <c r="E178" s="36"/>
      <c r="F178" s="10"/>
      <c r="G178" s="11"/>
      <c r="H178" s="10"/>
      <c r="I178" s="10"/>
      <c r="J178" s="10"/>
      <c r="K178" s="10"/>
      <c r="L178" s="36"/>
      <c r="M178" s="10"/>
      <c r="N178" s="36"/>
      <c r="O178" s="10"/>
      <c r="P178" s="10"/>
    </row>
    <row r="179" spans="1:16">
      <c r="A179" s="10"/>
      <c r="B179" s="10"/>
      <c r="C179" s="10"/>
      <c r="D179" s="10"/>
      <c r="E179" s="36"/>
      <c r="F179" s="10"/>
      <c r="G179" s="11"/>
      <c r="H179" s="10"/>
      <c r="I179" s="10"/>
      <c r="J179" s="10"/>
      <c r="K179" s="10"/>
      <c r="L179" s="36"/>
      <c r="M179" s="10"/>
      <c r="N179" s="36"/>
      <c r="O179" s="10"/>
      <c r="P179" s="10"/>
    </row>
    <row r="180" spans="1:16">
      <c r="A180" s="10"/>
      <c r="B180" s="10"/>
      <c r="C180" s="10"/>
      <c r="D180" s="10"/>
      <c r="E180" s="36"/>
      <c r="F180" s="10"/>
      <c r="G180" s="11"/>
      <c r="H180" s="10"/>
      <c r="I180" s="10"/>
      <c r="J180" s="10"/>
      <c r="K180" s="10"/>
      <c r="L180" s="36"/>
      <c r="M180" s="10"/>
      <c r="N180" s="36"/>
      <c r="O180" s="10"/>
      <c r="P180" s="10"/>
    </row>
    <row r="181" spans="1:16">
      <c r="A181" s="10"/>
      <c r="B181" s="10"/>
      <c r="C181" s="10"/>
      <c r="D181" s="10"/>
      <c r="E181" s="36"/>
      <c r="F181" s="10"/>
      <c r="G181" s="11"/>
      <c r="H181" s="10"/>
      <c r="I181" s="10"/>
      <c r="J181" s="10"/>
      <c r="K181" s="10"/>
      <c r="L181" s="36"/>
      <c r="M181" s="10"/>
      <c r="N181" s="36"/>
      <c r="O181" s="10"/>
      <c r="P181" s="10"/>
    </row>
    <row r="182" spans="1:16">
      <c r="A182" s="10"/>
      <c r="B182" s="10"/>
      <c r="C182" s="10"/>
      <c r="D182" s="10"/>
      <c r="E182" s="36"/>
      <c r="F182" s="10"/>
      <c r="G182" s="11"/>
      <c r="H182" s="10"/>
      <c r="I182" s="10"/>
      <c r="J182" s="10"/>
      <c r="K182" s="10"/>
      <c r="L182" s="36"/>
      <c r="M182" s="10"/>
      <c r="N182" s="36"/>
      <c r="O182" s="10"/>
      <c r="P182" s="10"/>
    </row>
    <row r="183" spans="1:16">
      <c r="A183" s="10"/>
      <c r="B183" s="10"/>
      <c r="C183" s="10"/>
      <c r="D183" s="10"/>
      <c r="E183" s="36"/>
      <c r="F183" s="10"/>
      <c r="G183" s="11"/>
      <c r="H183" s="10"/>
      <c r="I183" s="10"/>
      <c r="J183" s="10"/>
      <c r="K183" s="10"/>
      <c r="L183" s="36"/>
      <c r="M183" s="10"/>
      <c r="N183" s="36"/>
      <c r="O183" s="10"/>
      <c r="P183" s="10"/>
    </row>
    <row r="184" spans="1:16">
      <c r="A184" s="10"/>
      <c r="B184" s="10"/>
      <c r="C184" s="10"/>
      <c r="D184" s="10"/>
      <c r="E184" s="36"/>
      <c r="F184" s="10"/>
      <c r="G184" s="11"/>
      <c r="H184" s="10"/>
      <c r="I184" s="10"/>
      <c r="J184" s="10"/>
      <c r="K184" s="10"/>
      <c r="L184" s="36"/>
      <c r="M184" s="10"/>
      <c r="N184" s="36"/>
      <c r="O184" s="10"/>
      <c r="P184" s="10"/>
    </row>
    <row r="185" spans="1:16">
      <c r="A185" s="10"/>
      <c r="B185" s="10"/>
      <c r="C185" s="10"/>
      <c r="D185" s="10"/>
      <c r="E185" s="36"/>
      <c r="F185" s="10"/>
      <c r="G185" s="11"/>
      <c r="H185" s="10"/>
      <c r="I185" s="10"/>
      <c r="J185" s="10"/>
      <c r="K185" s="10"/>
      <c r="L185" s="36"/>
      <c r="M185" s="10"/>
      <c r="N185" s="36"/>
      <c r="O185" s="10"/>
      <c r="P185" s="10"/>
    </row>
    <row r="186" spans="1:16">
      <c r="A186" s="10"/>
      <c r="B186" s="10"/>
      <c r="C186" s="10"/>
      <c r="D186" s="10"/>
      <c r="E186" s="36"/>
      <c r="F186" s="10"/>
      <c r="G186" s="11"/>
      <c r="H186" s="10"/>
      <c r="I186" s="10"/>
      <c r="J186" s="10"/>
      <c r="K186" s="10"/>
      <c r="L186" s="36"/>
      <c r="M186" s="10"/>
      <c r="N186" s="36"/>
      <c r="O186" s="10"/>
      <c r="P186" s="10"/>
    </row>
    <row r="187" spans="1:16">
      <c r="A187" s="10"/>
      <c r="B187" s="10"/>
      <c r="C187" s="10"/>
      <c r="D187" s="10"/>
      <c r="E187" s="36"/>
      <c r="F187" s="10"/>
      <c r="G187" s="11"/>
      <c r="H187" s="10"/>
      <c r="I187" s="10"/>
      <c r="J187" s="10"/>
      <c r="K187" s="10"/>
      <c r="L187" s="36"/>
      <c r="M187" s="10"/>
      <c r="N187" s="36"/>
      <c r="O187" s="10"/>
      <c r="P187" s="10"/>
    </row>
    <row r="188" spans="1:16">
      <c r="A188" s="10"/>
      <c r="B188" s="10"/>
      <c r="C188" s="10"/>
      <c r="D188" s="10"/>
      <c r="E188" s="36"/>
      <c r="F188" s="10"/>
      <c r="G188" s="11"/>
      <c r="H188" s="10"/>
      <c r="I188" s="10"/>
      <c r="J188" s="10"/>
      <c r="K188" s="10"/>
      <c r="L188" s="36"/>
      <c r="M188" s="10"/>
      <c r="N188" s="36"/>
      <c r="O188" s="10"/>
      <c r="P188" s="10"/>
    </row>
    <row r="189" spans="1:16">
      <c r="A189" s="10"/>
      <c r="B189" s="10"/>
      <c r="C189" s="10"/>
      <c r="D189" s="10"/>
      <c r="E189" s="36"/>
      <c r="F189" s="10"/>
      <c r="G189" s="11"/>
      <c r="H189" s="10"/>
      <c r="I189" s="10"/>
      <c r="J189" s="10"/>
      <c r="K189" s="10"/>
      <c r="L189" s="36"/>
      <c r="M189" s="10"/>
      <c r="N189" s="36"/>
      <c r="O189" s="10"/>
      <c r="P189" s="10"/>
    </row>
    <row r="190" spans="1:16">
      <c r="A190" s="10"/>
      <c r="B190" s="10"/>
      <c r="C190" s="10"/>
      <c r="D190" s="10"/>
      <c r="E190" s="36"/>
      <c r="F190" s="10"/>
      <c r="G190" s="11"/>
      <c r="H190" s="10"/>
      <c r="I190" s="10"/>
      <c r="J190" s="10"/>
      <c r="K190" s="10"/>
      <c r="L190" s="36"/>
      <c r="M190" s="10"/>
      <c r="N190" s="36"/>
      <c r="O190" s="10"/>
      <c r="P190" s="10"/>
    </row>
    <row r="191" spans="1:16">
      <c r="A191" s="10"/>
      <c r="B191" s="10"/>
      <c r="C191" s="10"/>
      <c r="D191" s="10"/>
      <c r="E191" s="36"/>
      <c r="F191" s="10"/>
      <c r="G191" s="11"/>
      <c r="H191" s="10"/>
      <c r="I191" s="10"/>
      <c r="J191" s="10"/>
      <c r="K191" s="10"/>
      <c r="L191" s="36"/>
      <c r="M191" s="10"/>
      <c r="N191" s="36"/>
      <c r="O191" s="10"/>
      <c r="P191" s="10"/>
    </row>
    <row r="192" spans="1:16">
      <c r="A192" s="10"/>
      <c r="B192" s="10"/>
      <c r="C192" s="10"/>
      <c r="D192" s="10"/>
      <c r="E192" s="36"/>
      <c r="F192" s="10"/>
      <c r="G192" s="11"/>
      <c r="H192" s="10"/>
      <c r="I192" s="10"/>
      <c r="J192" s="10"/>
      <c r="K192" s="10"/>
      <c r="L192" s="36"/>
      <c r="M192" s="10"/>
      <c r="N192" s="36"/>
      <c r="O192" s="10"/>
      <c r="P192" s="10"/>
    </row>
    <row r="193" spans="1:16">
      <c r="A193" s="10"/>
      <c r="B193" s="10"/>
      <c r="C193" s="10"/>
      <c r="D193" s="10"/>
      <c r="E193" s="36"/>
      <c r="F193" s="10"/>
      <c r="G193" s="11"/>
      <c r="H193" s="10"/>
      <c r="I193" s="10"/>
      <c r="J193" s="10"/>
      <c r="K193" s="10"/>
      <c r="L193" s="36"/>
      <c r="M193" s="10"/>
      <c r="N193" s="36"/>
      <c r="O193" s="10"/>
      <c r="P193" s="10"/>
    </row>
    <row r="194" spans="1:16">
      <c r="A194" s="10"/>
      <c r="B194" s="10"/>
      <c r="C194" s="10"/>
      <c r="D194" s="10"/>
      <c r="E194" s="36"/>
      <c r="F194" s="10"/>
      <c r="G194" s="11"/>
      <c r="H194" s="10"/>
      <c r="I194" s="10"/>
      <c r="J194" s="10"/>
      <c r="K194" s="10"/>
      <c r="L194" s="36"/>
      <c r="M194" s="10"/>
      <c r="N194" s="36"/>
      <c r="O194" s="10"/>
      <c r="P194" s="10"/>
    </row>
    <row r="195" spans="1:16">
      <c r="A195" s="10"/>
      <c r="B195" s="10"/>
      <c r="C195" s="10"/>
      <c r="D195" s="10"/>
      <c r="E195" s="36"/>
      <c r="F195" s="10"/>
      <c r="G195" s="11"/>
      <c r="H195" s="10"/>
      <c r="I195" s="10"/>
      <c r="J195" s="10"/>
      <c r="K195" s="10"/>
      <c r="L195" s="36"/>
      <c r="M195" s="10"/>
      <c r="N195" s="36"/>
      <c r="O195" s="10"/>
      <c r="P195" s="10"/>
    </row>
    <row r="196" spans="1:16">
      <c r="A196" s="10"/>
      <c r="B196" s="10"/>
      <c r="C196" s="10"/>
      <c r="D196" s="10"/>
      <c r="E196" s="36"/>
      <c r="F196" s="10"/>
      <c r="G196" s="11"/>
      <c r="H196" s="10"/>
      <c r="I196" s="10"/>
      <c r="J196" s="10"/>
      <c r="K196" s="10"/>
      <c r="L196" s="36"/>
      <c r="M196" s="10"/>
      <c r="N196" s="36"/>
      <c r="O196" s="10"/>
      <c r="P196" s="10"/>
    </row>
    <row r="197" spans="1:16">
      <c r="A197" s="10"/>
      <c r="B197" s="10"/>
      <c r="C197" s="10"/>
      <c r="D197" s="10"/>
      <c r="E197" s="36"/>
      <c r="F197" s="10"/>
      <c r="G197" s="11"/>
      <c r="H197" s="10"/>
      <c r="I197" s="10"/>
      <c r="J197" s="10"/>
      <c r="K197" s="10"/>
      <c r="L197" s="36"/>
      <c r="M197" s="10"/>
      <c r="N197" s="36"/>
      <c r="O197" s="10"/>
      <c r="P197" s="10"/>
    </row>
    <row r="198" spans="1:16">
      <c r="A198" s="10"/>
      <c r="B198" s="10"/>
      <c r="C198" s="10"/>
      <c r="D198" s="10"/>
      <c r="E198" s="36"/>
      <c r="F198" s="10"/>
      <c r="G198" s="11"/>
      <c r="H198" s="10"/>
      <c r="I198" s="10"/>
      <c r="J198" s="10"/>
      <c r="K198" s="10"/>
      <c r="L198" s="36"/>
      <c r="M198" s="10"/>
      <c r="N198" s="36"/>
      <c r="O198" s="10"/>
      <c r="P198" s="10"/>
    </row>
    <row r="199" spans="1:16">
      <c r="A199" s="10"/>
      <c r="B199" s="10"/>
      <c r="C199" s="10"/>
      <c r="D199" s="10"/>
      <c r="E199" s="36"/>
      <c r="F199" s="10"/>
      <c r="G199" s="11"/>
      <c r="H199" s="10"/>
      <c r="I199" s="10"/>
      <c r="J199" s="10"/>
      <c r="K199" s="10"/>
      <c r="L199" s="36"/>
      <c r="M199" s="10"/>
      <c r="N199" s="36"/>
      <c r="O199" s="10"/>
      <c r="P199" s="10"/>
    </row>
    <row r="200" spans="1:16">
      <c r="A200" s="10"/>
      <c r="B200" s="10"/>
      <c r="C200" s="10"/>
      <c r="D200" s="10"/>
      <c r="E200" s="36"/>
      <c r="F200" s="10"/>
      <c r="G200" s="11"/>
      <c r="H200" s="10"/>
      <c r="I200" s="10"/>
      <c r="J200" s="10"/>
      <c r="K200" s="10"/>
      <c r="L200" s="36"/>
      <c r="M200" s="10"/>
      <c r="N200" s="36"/>
      <c r="O200" s="10"/>
      <c r="P200" s="10"/>
    </row>
    <row r="201" spans="1:16">
      <c r="A201" s="10"/>
      <c r="B201" s="10"/>
      <c r="C201" s="10"/>
      <c r="D201" s="10"/>
      <c r="E201" s="36"/>
      <c r="F201" s="10"/>
      <c r="G201" s="11"/>
      <c r="H201" s="10"/>
      <c r="I201" s="10"/>
      <c r="J201" s="10"/>
      <c r="K201" s="10"/>
      <c r="L201" s="36"/>
      <c r="M201" s="10"/>
      <c r="N201" s="36"/>
      <c r="O201" s="10"/>
      <c r="P201" s="10"/>
    </row>
    <row r="202" spans="1:16">
      <c r="A202" s="10"/>
      <c r="B202" s="10"/>
      <c r="C202" s="10"/>
      <c r="D202" s="10"/>
      <c r="E202" s="36"/>
      <c r="F202" s="10"/>
      <c r="G202" s="11"/>
      <c r="H202" s="10"/>
      <c r="I202" s="10"/>
      <c r="J202" s="10"/>
      <c r="K202" s="10"/>
      <c r="L202" s="36"/>
      <c r="M202" s="10"/>
      <c r="N202" s="36"/>
      <c r="O202" s="10"/>
      <c r="P202" s="10"/>
    </row>
    <row r="203" spans="1:16">
      <c r="A203" s="10"/>
      <c r="B203" s="10"/>
      <c r="C203" s="10"/>
      <c r="D203" s="10"/>
      <c r="E203" s="36"/>
      <c r="F203" s="10"/>
      <c r="G203" s="11"/>
      <c r="H203" s="10"/>
      <c r="I203" s="10"/>
      <c r="J203" s="10"/>
      <c r="K203" s="10"/>
      <c r="L203" s="36"/>
      <c r="M203" s="10"/>
      <c r="N203" s="36"/>
      <c r="O203" s="10"/>
      <c r="P203" s="10"/>
    </row>
    <row r="204" spans="1:16">
      <c r="A204" s="10"/>
      <c r="B204" s="10"/>
      <c r="C204" s="10"/>
      <c r="D204" s="10"/>
      <c r="E204" s="36"/>
      <c r="F204" s="10"/>
      <c r="G204" s="11"/>
      <c r="H204" s="10"/>
      <c r="I204" s="10"/>
      <c r="J204" s="10"/>
      <c r="K204" s="10"/>
      <c r="L204" s="36"/>
      <c r="M204" s="10"/>
      <c r="N204" s="36"/>
      <c r="O204" s="10"/>
      <c r="P204" s="10"/>
    </row>
    <row r="205" spans="1:16">
      <c r="A205" s="10"/>
      <c r="B205" s="10"/>
      <c r="C205" s="10"/>
      <c r="D205" s="10"/>
      <c r="E205" s="36"/>
      <c r="F205" s="10"/>
      <c r="G205" s="11"/>
      <c r="H205" s="10"/>
      <c r="I205" s="10"/>
      <c r="J205" s="10"/>
      <c r="K205" s="10"/>
      <c r="L205" s="36"/>
      <c r="M205" s="10"/>
      <c r="N205" s="36"/>
      <c r="O205" s="10"/>
      <c r="P205" s="10"/>
    </row>
    <row r="206" spans="1:16">
      <c r="A206" s="10"/>
      <c r="B206" s="10"/>
      <c r="C206" s="10"/>
      <c r="D206" s="10"/>
      <c r="E206" s="36"/>
      <c r="F206" s="10"/>
      <c r="G206" s="11"/>
      <c r="H206" s="10"/>
      <c r="I206" s="10"/>
      <c r="J206" s="10"/>
      <c r="K206" s="10"/>
      <c r="L206" s="36"/>
      <c r="M206" s="10"/>
      <c r="N206" s="36"/>
      <c r="O206" s="10"/>
      <c r="P206" s="10"/>
    </row>
    <row r="207" spans="1:16">
      <c r="A207" s="10"/>
      <c r="B207" s="10"/>
      <c r="C207" s="10"/>
      <c r="D207" s="10"/>
      <c r="E207" s="36"/>
      <c r="F207" s="10"/>
      <c r="G207" s="11"/>
      <c r="H207" s="10"/>
      <c r="I207" s="10"/>
      <c r="J207" s="10"/>
      <c r="K207" s="10"/>
      <c r="L207" s="36"/>
      <c r="M207" s="10"/>
      <c r="N207" s="36"/>
      <c r="O207" s="10"/>
      <c r="P207" s="10"/>
    </row>
    <row r="208" spans="1:16">
      <c r="A208" s="10"/>
      <c r="B208" s="10"/>
      <c r="C208" s="10"/>
      <c r="D208" s="10"/>
      <c r="E208" s="36"/>
      <c r="F208" s="10"/>
      <c r="G208" s="11"/>
      <c r="H208" s="10"/>
      <c r="I208" s="10"/>
      <c r="J208" s="10"/>
      <c r="K208" s="10"/>
      <c r="L208" s="36"/>
      <c r="M208" s="10"/>
      <c r="N208" s="36"/>
      <c r="O208" s="10"/>
      <c r="P208" s="10"/>
    </row>
    <row r="209" spans="1:16">
      <c r="A209" s="10"/>
      <c r="B209" s="10"/>
      <c r="C209" s="10"/>
      <c r="D209" s="10"/>
      <c r="E209" s="36"/>
      <c r="F209" s="10"/>
      <c r="G209" s="11"/>
      <c r="H209" s="10"/>
      <c r="I209" s="10"/>
      <c r="J209" s="10"/>
      <c r="K209" s="10"/>
      <c r="L209" s="36"/>
      <c r="M209" s="10"/>
      <c r="N209" s="36"/>
      <c r="O209" s="10"/>
      <c r="P209" s="10"/>
    </row>
    <row r="210" spans="1:16">
      <c r="A210" s="10"/>
      <c r="B210" s="10"/>
      <c r="C210" s="10"/>
      <c r="D210" s="10"/>
      <c r="E210" s="36"/>
      <c r="F210" s="10"/>
      <c r="G210" s="11"/>
      <c r="H210" s="10"/>
      <c r="I210" s="10"/>
      <c r="J210" s="10"/>
      <c r="K210" s="10"/>
      <c r="L210" s="36"/>
      <c r="M210" s="10"/>
      <c r="N210" s="36"/>
      <c r="O210" s="10"/>
      <c r="P210" s="10"/>
    </row>
    <row r="211" spans="1:16">
      <c r="A211" s="10"/>
      <c r="B211" s="10"/>
      <c r="C211" s="10"/>
      <c r="D211" s="10"/>
      <c r="E211" s="36"/>
      <c r="F211" s="10"/>
      <c r="G211" s="11"/>
      <c r="H211" s="10"/>
      <c r="I211" s="10"/>
      <c r="J211" s="10"/>
      <c r="K211" s="10"/>
      <c r="L211" s="36"/>
      <c r="M211" s="10"/>
      <c r="N211" s="36"/>
      <c r="O211" s="10"/>
      <c r="P211" s="10"/>
    </row>
    <row r="212" spans="1:16">
      <c r="A212" s="10"/>
      <c r="B212" s="10"/>
      <c r="C212" s="10"/>
      <c r="D212" s="10"/>
      <c r="E212" s="36"/>
      <c r="F212" s="10"/>
      <c r="G212" s="11"/>
      <c r="H212" s="10"/>
      <c r="I212" s="10"/>
      <c r="J212" s="10"/>
      <c r="K212" s="10"/>
      <c r="L212" s="36"/>
      <c r="M212" s="10"/>
      <c r="N212" s="36"/>
      <c r="O212" s="10"/>
      <c r="P212" s="10"/>
    </row>
    <row r="213" spans="1:16">
      <c r="A213" s="10"/>
      <c r="B213" s="10"/>
      <c r="C213" s="10"/>
      <c r="D213" s="10"/>
      <c r="E213" s="36"/>
      <c r="F213" s="10"/>
      <c r="G213" s="11"/>
      <c r="H213" s="10"/>
      <c r="I213" s="10"/>
      <c r="J213" s="10"/>
      <c r="K213" s="10"/>
      <c r="L213" s="36"/>
      <c r="M213" s="10"/>
      <c r="N213" s="36"/>
      <c r="O213" s="10"/>
      <c r="P213" s="10"/>
    </row>
    <row r="214" spans="1:16">
      <c r="A214" s="10"/>
      <c r="B214" s="10"/>
      <c r="C214" s="10"/>
      <c r="D214" s="10"/>
      <c r="E214" s="36"/>
      <c r="F214" s="10"/>
      <c r="G214" s="11"/>
      <c r="H214" s="10"/>
      <c r="I214" s="10"/>
      <c r="J214" s="10"/>
      <c r="K214" s="10"/>
      <c r="L214" s="36"/>
      <c r="M214" s="10"/>
      <c r="N214" s="36"/>
      <c r="O214" s="10"/>
      <c r="P214" s="10"/>
    </row>
    <row r="215" spans="1:16">
      <c r="A215" s="10"/>
      <c r="B215" s="10"/>
      <c r="C215" s="10"/>
      <c r="D215" s="10"/>
      <c r="E215" s="36"/>
      <c r="F215" s="10"/>
      <c r="G215" s="11"/>
      <c r="H215" s="10"/>
      <c r="I215" s="10"/>
      <c r="J215" s="10"/>
      <c r="K215" s="10"/>
      <c r="L215" s="36"/>
      <c r="M215" s="10"/>
      <c r="N215" s="36"/>
      <c r="O215" s="10"/>
      <c r="P215" s="10"/>
    </row>
    <row r="216" spans="1:16">
      <c r="A216" s="10"/>
      <c r="B216" s="10"/>
      <c r="C216" s="10"/>
      <c r="D216" s="10"/>
      <c r="E216" s="36"/>
      <c r="F216" s="10"/>
      <c r="G216" s="11"/>
      <c r="H216" s="10"/>
      <c r="I216" s="10"/>
      <c r="J216" s="10"/>
      <c r="K216" s="10"/>
      <c r="L216" s="36"/>
      <c r="M216" s="10"/>
      <c r="N216" s="36"/>
      <c r="O216" s="10"/>
      <c r="P216" s="10"/>
    </row>
    <row r="217" spans="1:16">
      <c r="A217" s="10"/>
      <c r="B217" s="10"/>
      <c r="C217" s="10"/>
      <c r="D217" s="10"/>
      <c r="E217" s="36"/>
      <c r="F217" s="10"/>
      <c r="G217" s="11"/>
      <c r="H217" s="10"/>
      <c r="I217" s="10"/>
      <c r="J217" s="10"/>
      <c r="K217" s="10"/>
      <c r="L217" s="36"/>
      <c r="M217" s="10"/>
      <c r="N217" s="36"/>
      <c r="O217" s="10"/>
      <c r="P217" s="10"/>
    </row>
    <row r="218" spans="1:16">
      <c r="A218" s="10"/>
      <c r="B218" s="10"/>
      <c r="C218" s="10"/>
      <c r="D218" s="10"/>
      <c r="E218" s="36"/>
      <c r="F218" s="10"/>
      <c r="G218" s="11"/>
      <c r="H218" s="10"/>
      <c r="I218" s="10"/>
      <c r="J218" s="10"/>
      <c r="K218" s="10"/>
      <c r="L218" s="36"/>
      <c r="M218" s="10"/>
      <c r="N218" s="36"/>
      <c r="O218" s="10"/>
      <c r="P218" s="10"/>
    </row>
    <row r="219" spans="1:16">
      <c r="A219" s="10"/>
      <c r="B219" s="10"/>
      <c r="C219" s="10"/>
      <c r="D219" s="10"/>
      <c r="E219" s="36"/>
      <c r="F219" s="10"/>
      <c r="G219" s="11"/>
      <c r="H219" s="10"/>
      <c r="I219" s="10"/>
      <c r="J219" s="10"/>
      <c r="K219" s="10"/>
      <c r="L219" s="36"/>
      <c r="M219" s="10"/>
      <c r="N219" s="36"/>
      <c r="O219" s="10"/>
      <c r="P219" s="10"/>
    </row>
    <row r="220" spans="1:16">
      <c r="A220" s="10"/>
      <c r="B220" s="10"/>
      <c r="C220" s="10"/>
      <c r="D220" s="10"/>
      <c r="E220" s="36"/>
      <c r="F220" s="10"/>
      <c r="G220" s="11"/>
      <c r="H220" s="10"/>
      <c r="I220" s="10"/>
      <c r="J220" s="10"/>
      <c r="K220" s="10"/>
      <c r="L220" s="36"/>
      <c r="M220" s="10"/>
      <c r="N220" s="36"/>
      <c r="O220" s="10"/>
      <c r="P220" s="10"/>
    </row>
    <row r="221" spans="1:16">
      <c r="A221" s="10"/>
      <c r="B221" s="10"/>
      <c r="C221" s="10"/>
      <c r="D221" s="10"/>
      <c r="E221" s="36"/>
      <c r="F221" s="10"/>
      <c r="G221" s="11"/>
      <c r="H221" s="10"/>
      <c r="I221" s="10"/>
      <c r="J221" s="10"/>
      <c r="K221" s="10"/>
      <c r="L221" s="36"/>
      <c r="M221" s="10"/>
      <c r="N221" s="36"/>
      <c r="O221" s="10"/>
      <c r="P221" s="10"/>
    </row>
    <row r="222" spans="1:16">
      <c r="A222" s="10"/>
      <c r="B222" s="10"/>
      <c r="C222" s="10"/>
      <c r="D222" s="10"/>
      <c r="E222" s="36"/>
      <c r="F222" s="10"/>
      <c r="G222" s="11"/>
      <c r="H222" s="10"/>
      <c r="I222" s="10"/>
      <c r="J222" s="10"/>
      <c r="K222" s="10"/>
      <c r="L222" s="36"/>
      <c r="M222" s="10"/>
      <c r="N222" s="36"/>
      <c r="O222" s="10"/>
      <c r="P222" s="10"/>
    </row>
    <row r="223" spans="1:16">
      <c r="A223" s="10"/>
      <c r="B223" s="10"/>
      <c r="C223" s="10"/>
      <c r="D223" s="10"/>
      <c r="E223" s="36"/>
      <c r="F223" s="10"/>
      <c r="G223" s="11"/>
      <c r="H223" s="10"/>
      <c r="I223" s="10"/>
      <c r="J223" s="10"/>
      <c r="K223" s="10"/>
      <c r="L223" s="36"/>
      <c r="M223" s="10"/>
      <c r="N223" s="36"/>
      <c r="O223" s="10"/>
      <c r="P223" s="10"/>
    </row>
    <row r="224" spans="1:16">
      <c r="A224" s="10"/>
      <c r="B224" s="10"/>
      <c r="C224" s="10"/>
      <c r="D224" s="10"/>
      <c r="E224" s="36"/>
      <c r="F224" s="10"/>
      <c r="G224" s="11"/>
      <c r="H224" s="10"/>
      <c r="I224" s="10"/>
      <c r="J224" s="10"/>
      <c r="K224" s="10"/>
      <c r="L224" s="36"/>
      <c r="M224" s="10"/>
      <c r="N224" s="36"/>
      <c r="O224" s="10"/>
      <c r="P224" s="10"/>
    </row>
    <row r="225" spans="1:16">
      <c r="A225" s="10"/>
      <c r="B225" s="10"/>
      <c r="C225" s="10"/>
      <c r="D225" s="10"/>
      <c r="E225" s="36"/>
      <c r="F225" s="10"/>
      <c r="G225" s="11"/>
      <c r="H225" s="10"/>
      <c r="I225" s="10"/>
      <c r="J225" s="10"/>
      <c r="K225" s="10"/>
      <c r="L225" s="36"/>
      <c r="M225" s="10"/>
      <c r="N225" s="36"/>
      <c r="O225" s="10"/>
      <c r="P225" s="10"/>
    </row>
    <row r="226" spans="1:16">
      <c r="A226" s="10"/>
      <c r="B226" s="10"/>
      <c r="C226" s="10"/>
      <c r="D226" s="10"/>
      <c r="E226" s="36"/>
      <c r="F226" s="10"/>
      <c r="G226" s="11"/>
      <c r="H226" s="10"/>
      <c r="I226" s="10"/>
      <c r="J226" s="10"/>
      <c r="K226" s="10"/>
      <c r="L226" s="36"/>
      <c r="M226" s="10"/>
      <c r="N226" s="36"/>
      <c r="O226" s="10"/>
      <c r="P226" s="10"/>
    </row>
    <row r="227" spans="1:16">
      <c r="A227" s="10"/>
      <c r="B227" s="10"/>
      <c r="C227" s="10"/>
      <c r="D227" s="10"/>
      <c r="E227" s="36"/>
      <c r="F227" s="10"/>
      <c r="G227" s="11"/>
      <c r="H227" s="10"/>
      <c r="I227" s="10"/>
      <c r="J227" s="10"/>
      <c r="K227" s="10"/>
      <c r="L227" s="36"/>
      <c r="M227" s="10"/>
      <c r="N227" s="36"/>
      <c r="O227" s="10"/>
      <c r="P227" s="10"/>
    </row>
    <row r="228" spans="1:16">
      <c r="A228" s="10"/>
      <c r="B228" s="10"/>
      <c r="C228" s="10"/>
      <c r="D228" s="10"/>
      <c r="E228" s="36"/>
      <c r="F228" s="10"/>
      <c r="G228" s="11"/>
      <c r="H228" s="10"/>
      <c r="I228" s="10"/>
      <c r="J228" s="10"/>
      <c r="K228" s="10"/>
      <c r="L228" s="36"/>
      <c r="M228" s="10"/>
      <c r="N228" s="36"/>
      <c r="O228" s="10"/>
      <c r="P228" s="10"/>
    </row>
    <row r="229" spans="1:16">
      <c r="A229" s="10"/>
      <c r="B229" s="10"/>
      <c r="C229" s="10"/>
      <c r="D229" s="10"/>
      <c r="E229" s="36"/>
      <c r="F229" s="10"/>
      <c r="G229" s="11"/>
      <c r="H229" s="10"/>
      <c r="I229" s="10"/>
      <c r="J229" s="10"/>
      <c r="K229" s="10"/>
      <c r="L229" s="36"/>
      <c r="M229" s="10"/>
      <c r="N229" s="36"/>
      <c r="O229" s="10"/>
      <c r="P229" s="10"/>
    </row>
    <row r="230" spans="1:16">
      <c r="A230" s="10"/>
      <c r="B230" s="10"/>
      <c r="C230" s="10"/>
      <c r="D230" s="10"/>
      <c r="E230" s="36"/>
      <c r="F230" s="10"/>
      <c r="G230" s="11"/>
      <c r="H230" s="10"/>
      <c r="I230" s="10"/>
      <c r="J230" s="10"/>
      <c r="K230" s="10"/>
      <c r="L230" s="36"/>
      <c r="M230" s="10"/>
      <c r="N230" s="36"/>
      <c r="O230" s="10"/>
      <c r="P230" s="10"/>
    </row>
    <row r="231" spans="1:16">
      <c r="A231" s="10"/>
      <c r="B231" s="10"/>
      <c r="C231" s="10"/>
      <c r="D231" s="10"/>
      <c r="E231" s="36"/>
      <c r="F231" s="10"/>
      <c r="G231" s="11"/>
      <c r="H231" s="10"/>
      <c r="I231" s="10"/>
      <c r="J231" s="10"/>
      <c r="K231" s="10"/>
      <c r="L231" s="36"/>
      <c r="M231" s="10"/>
      <c r="N231" s="36"/>
      <c r="O231" s="10"/>
      <c r="P231" s="10"/>
    </row>
    <row r="232" spans="1:16">
      <c r="A232" s="10"/>
      <c r="B232" s="10"/>
      <c r="C232" s="10"/>
      <c r="D232" s="10"/>
      <c r="E232" s="36"/>
      <c r="F232" s="10"/>
      <c r="G232" s="11"/>
      <c r="H232" s="10"/>
      <c r="I232" s="10"/>
      <c r="J232" s="10"/>
      <c r="K232" s="10"/>
      <c r="L232" s="36"/>
      <c r="M232" s="10"/>
      <c r="N232" s="36"/>
      <c r="O232" s="10"/>
      <c r="P232" s="10"/>
    </row>
    <row r="233" spans="1:16">
      <c r="A233" s="10"/>
      <c r="B233" s="10"/>
      <c r="C233" s="10"/>
      <c r="D233" s="10"/>
      <c r="E233" s="36"/>
      <c r="F233" s="10"/>
      <c r="G233" s="11"/>
      <c r="H233" s="10"/>
      <c r="I233" s="10"/>
      <c r="J233" s="10"/>
      <c r="K233" s="10"/>
      <c r="L233" s="36"/>
      <c r="M233" s="10"/>
      <c r="N233" s="36"/>
      <c r="O233" s="10"/>
      <c r="P233" s="10"/>
    </row>
    <row r="234" spans="1:16">
      <c r="A234" s="10"/>
      <c r="B234" s="10"/>
      <c r="C234" s="10"/>
      <c r="D234" s="10"/>
      <c r="E234" s="36"/>
      <c r="F234" s="10"/>
      <c r="G234" s="11"/>
      <c r="H234" s="10"/>
      <c r="I234" s="10"/>
      <c r="J234" s="10"/>
      <c r="K234" s="10"/>
      <c r="L234" s="36"/>
      <c r="M234" s="10"/>
      <c r="N234" s="36"/>
      <c r="O234" s="10"/>
      <c r="P234" s="10"/>
    </row>
    <row r="235" spans="1:16">
      <c r="A235" s="10"/>
      <c r="B235" s="10"/>
      <c r="C235" s="10"/>
      <c r="D235" s="10"/>
      <c r="E235" s="36"/>
      <c r="F235" s="10"/>
      <c r="G235" s="11"/>
      <c r="H235" s="10"/>
      <c r="I235" s="10"/>
      <c r="J235" s="10"/>
      <c r="K235" s="10"/>
      <c r="L235" s="36"/>
      <c r="M235" s="10"/>
      <c r="N235" s="36"/>
      <c r="O235" s="10"/>
      <c r="P235" s="10"/>
    </row>
    <row r="236" spans="1:16">
      <c r="A236" s="10"/>
      <c r="B236" s="10"/>
      <c r="C236" s="10"/>
      <c r="D236" s="10"/>
      <c r="E236" s="36"/>
      <c r="F236" s="10"/>
      <c r="G236" s="11"/>
      <c r="H236" s="10"/>
      <c r="I236" s="10"/>
      <c r="J236" s="10"/>
      <c r="K236" s="10"/>
      <c r="L236" s="36"/>
      <c r="M236" s="10"/>
      <c r="N236" s="36"/>
      <c r="O236" s="10"/>
      <c r="P236" s="10"/>
    </row>
    <row r="237" spans="1:16">
      <c r="A237" s="10"/>
      <c r="B237" s="10"/>
      <c r="C237" s="10"/>
      <c r="D237" s="10"/>
      <c r="E237" s="36"/>
      <c r="F237" s="10"/>
      <c r="G237" s="11"/>
      <c r="H237" s="10"/>
      <c r="I237" s="10"/>
      <c r="J237" s="10"/>
      <c r="K237" s="10"/>
      <c r="L237" s="36"/>
      <c r="M237" s="10"/>
      <c r="N237" s="36"/>
      <c r="O237" s="10"/>
      <c r="P237" s="10"/>
    </row>
    <row r="238" spans="1:16">
      <c r="A238" s="10"/>
      <c r="B238" s="10"/>
      <c r="C238" s="10"/>
      <c r="D238" s="10"/>
      <c r="E238" s="36"/>
      <c r="F238" s="10"/>
      <c r="G238" s="11"/>
      <c r="H238" s="10"/>
      <c r="I238" s="10"/>
      <c r="J238" s="10"/>
      <c r="K238" s="10"/>
      <c r="L238" s="36"/>
      <c r="M238" s="10"/>
      <c r="N238" s="36"/>
      <c r="O238" s="10"/>
      <c r="P238" s="10"/>
    </row>
    <row r="239" spans="1:16">
      <c r="A239" s="10"/>
      <c r="B239" s="10"/>
      <c r="C239" s="10"/>
      <c r="D239" s="10"/>
      <c r="E239" s="36"/>
      <c r="F239" s="10"/>
      <c r="G239" s="11"/>
      <c r="H239" s="10"/>
      <c r="I239" s="10"/>
      <c r="J239" s="10"/>
      <c r="K239" s="10"/>
      <c r="L239" s="36"/>
      <c r="M239" s="10"/>
      <c r="N239" s="36"/>
      <c r="O239" s="10"/>
      <c r="P239" s="10"/>
    </row>
    <row r="240" spans="1:16">
      <c r="A240" s="10"/>
      <c r="B240" s="10"/>
      <c r="C240" s="10"/>
      <c r="D240" s="10"/>
      <c r="E240" s="36"/>
      <c r="F240" s="10"/>
      <c r="G240" s="11"/>
      <c r="H240" s="10"/>
      <c r="I240" s="10"/>
      <c r="J240" s="10"/>
      <c r="K240" s="10"/>
      <c r="L240" s="36"/>
      <c r="M240" s="10"/>
      <c r="N240" s="36"/>
      <c r="O240" s="10"/>
      <c r="P240" s="10"/>
    </row>
    <row r="241" spans="1:16">
      <c r="A241" s="10"/>
      <c r="B241" s="10"/>
      <c r="C241" s="10"/>
      <c r="D241" s="10"/>
      <c r="E241" s="36"/>
      <c r="F241" s="10"/>
      <c r="G241" s="11"/>
      <c r="H241" s="10"/>
      <c r="I241" s="10"/>
      <c r="J241" s="10"/>
      <c r="K241" s="10"/>
      <c r="L241" s="36"/>
      <c r="M241" s="10"/>
      <c r="N241" s="36"/>
      <c r="O241" s="10"/>
      <c r="P241" s="10"/>
    </row>
    <row r="242" spans="1:16">
      <c r="A242" s="10"/>
      <c r="B242" s="10"/>
      <c r="C242" s="10"/>
      <c r="D242" s="10"/>
      <c r="E242" s="36"/>
      <c r="F242" s="10"/>
      <c r="G242" s="11"/>
      <c r="H242" s="10"/>
      <c r="I242" s="10"/>
      <c r="J242" s="10"/>
      <c r="K242" s="10"/>
      <c r="L242" s="36"/>
      <c r="M242" s="10"/>
      <c r="N242" s="36"/>
      <c r="O242" s="10"/>
      <c r="P242" s="10"/>
    </row>
    <row r="243" spans="1:16">
      <c r="A243" s="10"/>
      <c r="B243" s="10"/>
      <c r="C243" s="10"/>
      <c r="D243" s="10"/>
      <c r="E243" s="36"/>
      <c r="F243" s="10"/>
      <c r="G243" s="11"/>
      <c r="H243" s="10"/>
      <c r="I243" s="10"/>
      <c r="J243" s="10"/>
      <c r="K243" s="10"/>
      <c r="L243" s="36"/>
      <c r="M243" s="10"/>
      <c r="N243" s="36"/>
      <c r="O243" s="10"/>
      <c r="P243" s="10"/>
    </row>
    <row r="244" spans="1:16">
      <c r="A244" s="10"/>
      <c r="B244" s="10"/>
      <c r="C244" s="10"/>
      <c r="D244" s="10"/>
      <c r="E244" s="36"/>
      <c r="F244" s="10"/>
      <c r="G244" s="11"/>
      <c r="H244" s="10"/>
      <c r="I244" s="10"/>
      <c r="J244" s="10"/>
      <c r="K244" s="10"/>
      <c r="L244" s="36"/>
      <c r="M244" s="10"/>
      <c r="N244" s="36"/>
      <c r="O244" s="10"/>
      <c r="P244" s="10"/>
    </row>
    <row r="245" spans="1:16">
      <c r="A245" s="10"/>
      <c r="B245" s="10"/>
      <c r="C245" s="10"/>
      <c r="D245" s="10"/>
      <c r="E245" s="36"/>
      <c r="F245" s="10"/>
      <c r="G245" s="11"/>
      <c r="H245" s="10"/>
      <c r="I245" s="10"/>
      <c r="J245" s="10"/>
      <c r="K245" s="10"/>
      <c r="L245" s="36"/>
      <c r="M245" s="10"/>
      <c r="N245" s="36"/>
      <c r="O245" s="10"/>
      <c r="P245" s="10"/>
    </row>
    <row r="246" spans="1:16">
      <c r="A246" s="10"/>
      <c r="B246" s="10"/>
      <c r="C246" s="10"/>
      <c r="D246" s="10"/>
      <c r="E246" s="36"/>
      <c r="F246" s="10"/>
      <c r="G246" s="11"/>
      <c r="H246" s="10"/>
      <c r="I246" s="10"/>
      <c r="J246" s="10"/>
      <c r="K246" s="10"/>
      <c r="L246" s="36"/>
      <c r="M246" s="10"/>
      <c r="N246" s="36"/>
      <c r="O246" s="10"/>
      <c r="P246" s="10"/>
    </row>
    <row r="247" spans="1:16">
      <c r="A247" s="10"/>
      <c r="B247" s="10"/>
      <c r="C247" s="10"/>
      <c r="D247" s="10"/>
      <c r="E247" s="36"/>
      <c r="F247" s="10"/>
      <c r="G247" s="11"/>
      <c r="H247" s="10"/>
      <c r="I247" s="10"/>
      <c r="J247" s="10"/>
      <c r="K247" s="10"/>
      <c r="L247" s="36"/>
      <c r="M247" s="10"/>
      <c r="N247" s="36"/>
      <c r="O247" s="10"/>
      <c r="P247" s="10"/>
    </row>
    <row r="248" spans="1:16">
      <c r="A248" s="10"/>
      <c r="B248" s="10"/>
      <c r="C248" s="10"/>
      <c r="D248" s="10"/>
      <c r="E248" s="36"/>
      <c r="F248" s="10"/>
      <c r="G248" s="11"/>
      <c r="H248" s="10"/>
      <c r="I248" s="10"/>
      <c r="J248" s="10"/>
      <c r="K248" s="10"/>
      <c r="L248" s="36"/>
      <c r="M248" s="10"/>
      <c r="N248" s="36"/>
      <c r="O248" s="10"/>
      <c r="P248" s="10"/>
    </row>
    <row r="249" spans="1:16">
      <c r="A249" s="10"/>
      <c r="B249" s="10"/>
      <c r="C249" s="10"/>
      <c r="D249" s="10"/>
      <c r="E249" s="36"/>
      <c r="F249" s="10"/>
      <c r="G249" s="11"/>
      <c r="H249" s="10"/>
      <c r="I249" s="10"/>
      <c r="J249" s="10"/>
      <c r="K249" s="10"/>
      <c r="L249" s="36"/>
      <c r="M249" s="10"/>
      <c r="N249" s="36"/>
      <c r="O249" s="10"/>
      <c r="P249" s="10"/>
    </row>
    <row r="250" spans="1:16">
      <c r="A250" s="10"/>
      <c r="B250" s="10"/>
      <c r="C250" s="10"/>
      <c r="D250" s="10"/>
      <c r="E250" s="36"/>
      <c r="F250" s="10"/>
      <c r="G250" s="11"/>
      <c r="H250" s="10"/>
      <c r="I250" s="10"/>
      <c r="J250" s="10"/>
      <c r="K250" s="10"/>
      <c r="L250" s="36"/>
      <c r="M250" s="10"/>
      <c r="N250" s="36"/>
      <c r="O250" s="10"/>
      <c r="P250" s="10"/>
    </row>
    <row r="251" spans="1:16">
      <c r="A251" s="10"/>
      <c r="B251" s="10"/>
      <c r="C251" s="10"/>
      <c r="D251" s="10"/>
      <c r="E251" s="36"/>
      <c r="F251" s="10"/>
      <c r="G251" s="11"/>
      <c r="H251" s="10"/>
      <c r="I251" s="10"/>
      <c r="J251" s="10"/>
      <c r="K251" s="10"/>
      <c r="L251" s="36"/>
      <c r="M251" s="10"/>
      <c r="N251" s="36"/>
      <c r="O251" s="10"/>
      <c r="P251" s="10"/>
    </row>
    <row r="252" spans="1:16">
      <c r="A252" s="10"/>
      <c r="B252" s="10"/>
      <c r="C252" s="10"/>
      <c r="D252" s="10"/>
      <c r="E252" s="36"/>
      <c r="F252" s="10"/>
      <c r="G252" s="11"/>
      <c r="H252" s="10"/>
      <c r="I252" s="10"/>
      <c r="J252" s="10"/>
      <c r="K252" s="10"/>
      <c r="L252" s="36"/>
      <c r="M252" s="10"/>
      <c r="N252" s="36"/>
      <c r="O252" s="10"/>
      <c r="P252" s="10"/>
    </row>
    <row r="253" spans="1:16">
      <c r="A253" s="10"/>
      <c r="B253" s="10"/>
      <c r="C253" s="10"/>
      <c r="D253" s="10"/>
      <c r="E253" s="36"/>
      <c r="F253" s="10"/>
      <c r="G253" s="11"/>
      <c r="H253" s="10"/>
      <c r="I253" s="10"/>
      <c r="J253" s="10"/>
      <c r="K253" s="10"/>
      <c r="L253" s="36"/>
      <c r="M253" s="10"/>
      <c r="N253" s="36"/>
      <c r="O253" s="10"/>
      <c r="P253" s="10"/>
    </row>
    <row r="254" spans="1:16">
      <c r="A254" s="10"/>
      <c r="B254" s="10"/>
      <c r="C254" s="10"/>
      <c r="D254" s="10"/>
      <c r="E254" s="36"/>
      <c r="F254" s="10"/>
      <c r="G254" s="11"/>
      <c r="H254" s="10"/>
      <c r="I254" s="10"/>
      <c r="J254" s="10"/>
      <c r="K254" s="10"/>
      <c r="L254" s="36"/>
      <c r="M254" s="10"/>
      <c r="N254" s="36"/>
      <c r="O254" s="10"/>
      <c r="P254" s="10"/>
    </row>
    <row r="255" spans="1:16">
      <c r="A255" s="10"/>
      <c r="B255" s="10"/>
      <c r="C255" s="10"/>
      <c r="D255" s="10"/>
      <c r="E255" s="36"/>
      <c r="F255" s="10"/>
      <c r="G255" s="11"/>
      <c r="H255" s="10"/>
      <c r="I255" s="10"/>
      <c r="J255" s="10"/>
      <c r="K255" s="10"/>
      <c r="L255" s="36"/>
      <c r="M255" s="10"/>
      <c r="N255" s="36"/>
      <c r="O255" s="10"/>
      <c r="P255" s="10"/>
    </row>
    <row r="256" spans="1:16">
      <c r="A256" s="10"/>
      <c r="B256" s="10"/>
      <c r="C256" s="10"/>
      <c r="D256" s="10"/>
      <c r="E256" s="36"/>
      <c r="F256" s="10"/>
      <c r="G256" s="11"/>
      <c r="H256" s="10"/>
      <c r="I256" s="10"/>
      <c r="J256" s="10"/>
      <c r="K256" s="10"/>
      <c r="L256" s="36"/>
      <c r="M256" s="10"/>
      <c r="N256" s="36"/>
      <c r="O256" s="10"/>
      <c r="P256" s="10"/>
    </row>
    <row r="257" spans="1:16">
      <c r="A257" s="10"/>
      <c r="B257" s="10"/>
      <c r="C257" s="10"/>
      <c r="D257" s="10"/>
      <c r="E257" s="36"/>
      <c r="F257" s="10"/>
      <c r="G257" s="11"/>
      <c r="H257" s="10"/>
      <c r="I257" s="10"/>
      <c r="J257" s="10"/>
      <c r="K257" s="10"/>
      <c r="L257" s="36"/>
      <c r="M257" s="10"/>
      <c r="N257" s="36"/>
      <c r="O257" s="10"/>
      <c r="P257" s="10"/>
    </row>
    <row r="258" spans="1:16">
      <c r="A258" s="10"/>
      <c r="B258" s="10"/>
      <c r="C258" s="10"/>
      <c r="D258" s="10"/>
      <c r="E258" s="36"/>
      <c r="F258" s="10"/>
      <c r="G258" s="11"/>
      <c r="H258" s="10"/>
      <c r="I258" s="10"/>
      <c r="J258" s="10"/>
      <c r="K258" s="10"/>
      <c r="L258" s="36"/>
      <c r="M258" s="10"/>
      <c r="N258" s="36"/>
      <c r="O258" s="10"/>
      <c r="P258" s="10"/>
    </row>
    <row r="259" spans="1:16">
      <c r="A259" s="10"/>
      <c r="B259" s="10"/>
      <c r="C259" s="10"/>
      <c r="D259" s="10"/>
      <c r="E259" s="36"/>
      <c r="F259" s="10"/>
      <c r="G259" s="11"/>
      <c r="H259" s="10"/>
      <c r="I259" s="10"/>
      <c r="J259" s="10"/>
      <c r="K259" s="10"/>
      <c r="L259" s="36"/>
      <c r="M259" s="10"/>
      <c r="N259" s="36"/>
      <c r="O259" s="10"/>
      <c r="P259" s="10"/>
    </row>
    <row r="260" spans="1:16">
      <c r="A260" s="10"/>
      <c r="B260" s="10"/>
      <c r="C260" s="10"/>
      <c r="D260" s="10"/>
      <c r="E260" s="36"/>
      <c r="F260" s="10"/>
      <c r="G260" s="11"/>
      <c r="H260" s="10"/>
      <c r="I260" s="10"/>
      <c r="J260" s="10"/>
      <c r="K260" s="10"/>
      <c r="L260" s="36"/>
      <c r="M260" s="10"/>
      <c r="N260" s="36"/>
      <c r="O260" s="10"/>
      <c r="P260" s="10"/>
    </row>
    <row r="261" spans="1:16">
      <c r="A261" s="10"/>
      <c r="B261" s="10"/>
      <c r="C261" s="10"/>
      <c r="D261" s="10"/>
      <c r="E261" s="36"/>
      <c r="F261" s="10"/>
      <c r="G261" s="11"/>
      <c r="H261" s="10"/>
      <c r="I261" s="10"/>
      <c r="J261" s="10"/>
      <c r="K261" s="10"/>
      <c r="L261" s="36"/>
      <c r="M261" s="10"/>
      <c r="N261" s="36"/>
      <c r="O261" s="10"/>
      <c r="P261" s="10"/>
    </row>
    <row r="262" spans="1:16">
      <c r="A262" s="10"/>
      <c r="B262" s="10"/>
      <c r="C262" s="10"/>
      <c r="D262" s="10"/>
      <c r="E262" s="36"/>
      <c r="F262" s="10"/>
      <c r="G262" s="11"/>
      <c r="H262" s="10"/>
      <c r="I262" s="10"/>
      <c r="J262" s="10"/>
      <c r="K262" s="10"/>
      <c r="L262" s="36"/>
      <c r="M262" s="10"/>
      <c r="N262" s="36"/>
      <c r="O262" s="10"/>
      <c r="P262" s="10"/>
    </row>
    <row r="263" spans="1:16">
      <c r="A263" s="10"/>
      <c r="B263" s="10"/>
      <c r="C263" s="10"/>
      <c r="D263" s="10"/>
      <c r="E263" s="36"/>
      <c r="F263" s="10"/>
      <c r="G263" s="11"/>
      <c r="H263" s="10"/>
      <c r="I263" s="10"/>
      <c r="J263" s="10"/>
      <c r="K263" s="10"/>
      <c r="L263" s="36"/>
      <c r="M263" s="10"/>
      <c r="N263" s="36"/>
      <c r="O263" s="10"/>
      <c r="P263" s="10"/>
    </row>
    <row r="264" spans="1:16">
      <c r="A264" s="10"/>
      <c r="B264" s="10"/>
      <c r="C264" s="10"/>
      <c r="D264" s="10"/>
      <c r="E264" s="36"/>
      <c r="F264" s="10"/>
      <c r="G264" s="11"/>
      <c r="H264" s="10"/>
      <c r="I264" s="10"/>
      <c r="J264" s="10"/>
      <c r="K264" s="10"/>
      <c r="L264" s="36"/>
      <c r="M264" s="10"/>
      <c r="N264" s="36"/>
      <c r="O264" s="10"/>
      <c r="P264" s="10"/>
    </row>
    <row r="265" spans="1:16">
      <c r="A265" s="10"/>
      <c r="B265" s="10"/>
      <c r="C265" s="10"/>
      <c r="D265" s="10"/>
      <c r="E265" s="36"/>
      <c r="F265" s="10"/>
      <c r="G265" s="11"/>
      <c r="H265" s="10"/>
      <c r="I265" s="10"/>
      <c r="J265" s="10"/>
      <c r="K265" s="10"/>
      <c r="L265" s="36"/>
      <c r="M265" s="10"/>
      <c r="N265" s="36"/>
      <c r="O265" s="10"/>
      <c r="P265" s="10"/>
    </row>
    <row r="266" spans="1:16">
      <c r="A266" s="10"/>
      <c r="B266" s="10"/>
      <c r="C266" s="10"/>
      <c r="D266" s="10"/>
      <c r="E266" s="36"/>
      <c r="F266" s="10"/>
      <c r="G266" s="11"/>
      <c r="H266" s="10"/>
      <c r="I266" s="10"/>
      <c r="J266" s="10"/>
      <c r="K266" s="10"/>
      <c r="L266" s="36"/>
      <c r="M266" s="10"/>
      <c r="N266" s="36"/>
      <c r="O266" s="10"/>
      <c r="P266" s="10"/>
    </row>
    <row r="267" spans="1:16">
      <c r="A267" s="10"/>
      <c r="B267" s="10"/>
      <c r="C267" s="10"/>
      <c r="D267" s="10"/>
      <c r="E267" s="36"/>
      <c r="F267" s="10"/>
      <c r="G267" s="11"/>
      <c r="H267" s="10"/>
      <c r="I267" s="10"/>
      <c r="J267" s="10"/>
      <c r="K267" s="10"/>
      <c r="L267" s="36"/>
      <c r="M267" s="10"/>
      <c r="N267" s="36"/>
      <c r="O267" s="10"/>
      <c r="P267" s="10"/>
    </row>
    <row r="268" spans="1:16">
      <c r="A268" s="10"/>
      <c r="B268" s="10"/>
      <c r="C268" s="10"/>
      <c r="D268" s="10"/>
      <c r="E268" s="36"/>
      <c r="F268" s="10"/>
      <c r="G268" s="11"/>
      <c r="H268" s="10"/>
      <c r="I268" s="10"/>
      <c r="J268" s="10"/>
      <c r="K268" s="10"/>
      <c r="L268" s="36"/>
      <c r="M268" s="10"/>
      <c r="N268" s="36"/>
      <c r="O268" s="10"/>
      <c r="P268" s="10"/>
    </row>
    <row r="269" spans="1:16">
      <c r="A269" s="10"/>
      <c r="B269" s="10"/>
      <c r="C269" s="10"/>
      <c r="D269" s="10"/>
      <c r="E269" s="36"/>
      <c r="F269" s="10"/>
      <c r="G269" s="11"/>
      <c r="H269" s="10"/>
      <c r="I269" s="10"/>
      <c r="J269" s="10"/>
      <c r="K269" s="10"/>
      <c r="L269" s="36"/>
      <c r="M269" s="10"/>
      <c r="N269" s="36"/>
      <c r="O269" s="10"/>
      <c r="P269" s="10"/>
    </row>
    <row r="270" spans="1:16">
      <c r="A270" s="10"/>
      <c r="B270" s="10"/>
      <c r="C270" s="10"/>
      <c r="D270" s="10"/>
      <c r="E270" s="36"/>
      <c r="F270" s="10"/>
      <c r="G270" s="11"/>
      <c r="H270" s="10"/>
      <c r="I270" s="10"/>
      <c r="J270" s="10"/>
      <c r="K270" s="10"/>
      <c r="L270" s="36"/>
      <c r="M270" s="10"/>
      <c r="N270" s="36"/>
      <c r="O270" s="10"/>
      <c r="P270" s="10"/>
    </row>
    <row r="271" spans="1:16">
      <c r="A271" s="10"/>
      <c r="B271" s="10"/>
      <c r="C271" s="10"/>
      <c r="D271" s="10"/>
      <c r="E271" s="36"/>
      <c r="F271" s="10"/>
      <c r="G271" s="11"/>
      <c r="H271" s="10"/>
      <c r="I271" s="10"/>
      <c r="J271" s="10"/>
      <c r="K271" s="10"/>
      <c r="L271" s="36"/>
      <c r="M271" s="10"/>
      <c r="N271" s="36"/>
      <c r="O271" s="10"/>
      <c r="P271" s="10"/>
    </row>
    <row r="272" spans="1:16">
      <c r="A272" s="10"/>
      <c r="B272" s="10"/>
      <c r="C272" s="10"/>
      <c r="D272" s="10"/>
      <c r="E272" s="36"/>
      <c r="F272" s="10"/>
      <c r="G272" s="11"/>
      <c r="H272" s="10"/>
      <c r="I272" s="10"/>
      <c r="J272" s="10"/>
      <c r="K272" s="10"/>
      <c r="L272" s="36"/>
      <c r="M272" s="10"/>
      <c r="N272" s="36"/>
      <c r="O272" s="10"/>
      <c r="P272" s="10"/>
    </row>
    <row r="273" spans="1:16">
      <c r="A273" s="10"/>
      <c r="B273" s="10"/>
      <c r="C273" s="10"/>
      <c r="D273" s="10"/>
      <c r="E273" s="36"/>
      <c r="F273" s="10"/>
      <c r="G273" s="11"/>
      <c r="H273" s="10"/>
      <c r="I273" s="10"/>
      <c r="J273" s="10"/>
      <c r="K273" s="10"/>
      <c r="L273" s="36"/>
      <c r="M273" s="10"/>
      <c r="N273" s="36"/>
      <c r="O273" s="10"/>
      <c r="P273" s="10"/>
    </row>
    <row r="274" spans="1:16">
      <c r="A274" s="10"/>
      <c r="B274" s="10"/>
      <c r="C274" s="10"/>
      <c r="D274" s="10"/>
      <c r="E274" s="36"/>
      <c r="F274" s="10"/>
      <c r="G274" s="11"/>
      <c r="H274" s="10"/>
      <c r="I274" s="10"/>
      <c r="J274" s="10"/>
      <c r="K274" s="10"/>
      <c r="L274" s="36"/>
      <c r="M274" s="10"/>
      <c r="N274" s="36"/>
      <c r="O274" s="10"/>
      <c r="P274" s="10"/>
    </row>
    <row r="275" spans="1:16">
      <c r="A275" s="10"/>
      <c r="B275" s="10"/>
      <c r="C275" s="10"/>
      <c r="D275" s="10"/>
      <c r="E275" s="36"/>
      <c r="F275" s="10"/>
      <c r="G275" s="11"/>
      <c r="H275" s="10"/>
      <c r="I275" s="10"/>
      <c r="J275" s="10"/>
      <c r="K275" s="10"/>
      <c r="L275" s="36"/>
      <c r="M275" s="10"/>
      <c r="N275" s="36"/>
      <c r="O275" s="10"/>
      <c r="P275" s="10"/>
    </row>
    <row r="276" spans="1:16">
      <c r="A276" s="10"/>
      <c r="B276" s="10"/>
      <c r="C276" s="10"/>
      <c r="D276" s="10"/>
      <c r="E276" s="36"/>
      <c r="F276" s="10"/>
      <c r="G276" s="11"/>
      <c r="H276" s="10"/>
      <c r="I276" s="10"/>
      <c r="J276" s="10"/>
      <c r="K276" s="10"/>
      <c r="L276" s="36"/>
      <c r="M276" s="10"/>
      <c r="N276" s="36"/>
      <c r="O276" s="10"/>
      <c r="P276" s="10"/>
    </row>
    <row r="277" spans="1:16">
      <c r="A277" s="10"/>
      <c r="B277" s="10"/>
      <c r="C277" s="10"/>
      <c r="D277" s="10"/>
      <c r="E277" s="36"/>
      <c r="F277" s="10"/>
      <c r="G277" s="11"/>
      <c r="H277" s="10"/>
      <c r="I277" s="10"/>
      <c r="J277" s="10"/>
      <c r="K277" s="10"/>
      <c r="L277" s="36"/>
      <c r="M277" s="10"/>
      <c r="N277" s="36"/>
      <c r="O277" s="10"/>
      <c r="P277" s="10"/>
    </row>
    <row r="278" spans="1:16">
      <c r="A278" s="10"/>
      <c r="B278" s="10"/>
      <c r="C278" s="10"/>
      <c r="D278" s="10"/>
      <c r="E278" s="36"/>
      <c r="F278" s="10"/>
      <c r="G278" s="11"/>
      <c r="H278" s="10"/>
      <c r="I278" s="10"/>
      <c r="J278" s="10"/>
      <c r="K278" s="10"/>
      <c r="L278" s="36"/>
      <c r="M278" s="10"/>
      <c r="N278" s="36"/>
      <c r="O278" s="10"/>
      <c r="P278" s="10"/>
    </row>
    <row r="279" spans="1:16">
      <c r="A279" s="10"/>
      <c r="B279" s="10"/>
      <c r="C279" s="10"/>
      <c r="D279" s="10"/>
      <c r="E279" s="36"/>
      <c r="F279" s="10"/>
      <c r="G279" s="11"/>
      <c r="H279" s="10"/>
      <c r="I279" s="10"/>
      <c r="J279" s="10"/>
      <c r="K279" s="10"/>
      <c r="L279" s="36"/>
      <c r="M279" s="10"/>
      <c r="N279" s="36"/>
      <c r="O279" s="10"/>
      <c r="P279" s="10"/>
    </row>
    <row r="280" spans="1:16">
      <c r="A280" s="10"/>
      <c r="B280" s="10"/>
      <c r="C280" s="10"/>
      <c r="D280" s="10"/>
      <c r="E280" s="36"/>
      <c r="F280" s="10"/>
      <c r="G280" s="11"/>
      <c r="H280" s="10"/>
      <c r="I280" s="10"/>
      <c r="J280" s="10"/>
      <c r="K280" s="10"/>
      <c r="L280" s="36"/>
      <c r="M280" s="10"/>
      <c r="N280" s="36"/>
      <c r="O280" s="10"/>
      <c r="P280" s="10"/>
    </row>
    <row r="281" spans="1:16">
      <c r="A281" s="10"/>
      <c r="B281" s="10"/>
      <c r="C281" s="10"/>
      <c r="D281" s="10"/>
      <c r="E281" s="36"/>
      <c r="F281" s="10"/>
      <c r="G281" s="11"/>
      <c r="H281" s="10"/>
      <c r="I281" s="10"/>
      <c r="J281" s="10"/>
      <c r="K281" s="10"/>
      <c r="L281" s="36"/>
      <c r="M281" s="10"/>
      <c r="N281" s="36"/>
      <c r="O281" s="10"/>
      <c r="P281" s="10"/>
    </row>
    <row r="282" spans="1:16">
      <c r="A282" s="10"/>
      <c r="B282" s="10"/>
      <c r="C282" s="10"/>
      <c r="D282" s="10"/>
      <c r="E282" s="36"/>
      <c r="F282" s="10"/>
      <c r="G282" s="11"/>
      <c r="H282" s="10"/>
      <c r="I282" s="10"/>
      <c r="J282" s="10"/>
      <c r="K282" s="10"/>
      <c r="L282" s="36"/>
      <c r="M282" s="10"/>
      <c r="N282" s="36"/>
      <c r="O282" s="10"/>
      <c r="P282" s="10"/>
    </row>
    <row r="283" spans="1:16">
      <c r="A283" s="10"/>
      <c r="B283" s="10"/>
      <c r="C283" s="10"/>
      <c r="D283" s="10"/>
      <c r="E283" s="36"/>
      <c r="F283" s="10"/>
      <c r="G283" s="11"/>
      <c r="H283" s="10"/>
      <c r="I283" s="10"/>
      <c r="J283" s="10"/>
      <c r="K283" s="10"/>
      <c r="L283" s="36"/>
      <c r="M283" s="10"/>
      <c r="N283" s="36"/>
      <c r="O283" s="10"/>
      <c r="P283" s="10"/>
    </row>
    <row r="284" spans="1:16">
      <c r="A284" s="10"/>
      <c r="B284" s="10"/>
      <c r="C284" s="10"/>
      <c r="D284" s="10"/>
      <c r="E284" s="36"/>
      <c r="F284" s="10"/>
      <c r="G284" s="11"/>
      <c r="H284" s="10"/>
      <c r="I284" s="10"/>
      <c r="J284" s="10"/>
      <c r="K284" s="10"/>
      <c r="L284" s="36"/>
      <c r="M284" s="10"/>
      <c r="N284" s="36"/>
      <c r="O284" s="10"/>
      <c r="P284" s="10"/>
    </row>
    <row r="285" spans="1:16">
      <c r="A285" s="10"/>
      <c r="B285" s="10"/>
      <c r="C285" s="10"/>
      <c r="D285" s="10"/>
      <c r="E285" s="36"/>
      <c r="F285" s="10"/>
      <c r="G285" s="11"/>
      <c r="H285" s="10"/>
      <c r="I285" s="10"/>
      <c r="J285" s="10"/>
      <c r="K285" s="10"/>
      <c r="L285" s="36"/>
      <c r="M285" s="10"/>
      <c r="N285" s="36"/>
      <c r="O285" s="10"/>
      <c r="P285" s="10"/>
    </row>
    <row r="286" spans="1:16">
      <c r="A286" s="10"/>
      <c r="B286" s="10"/>
      <c r="C286" s="10"/>
      <c r="D286" s="10"/>
      <c r="E286" s="36"/>
      <c r="F286" s="10"/>
      <c r="G286" s="11"/>
      <c r="H286" s="10"/>
      <c r="I286" s="10"/>
      <c r="J286" s="10"/>
      <c r="K286" s="10"/>
      <c r="L286" s="36"/>
      <c r="M286" s="10"/>
      <c r="N286" s="36"/>
      <c r="O286" s="10"/>
      <c r="P286" s="10"/>
    </row>
    <row r="287" spans="1:16">
      <c r="A287" s="10"/>
      <c r="B287" s="10"/>
      <c r="C287" s="10"/>
      <c r="D287" s="10"/>
      <c r="E287" s="36"/>
      <c r="F287" s="10"/>
      <c r="G287" s="11"/>
      <c r="H287" s="10"/>
      <c r="I287" s="10"/>
      <c r="J287" s="10"/>
      <c r="K287" s="10"/>
      <c r="L287" s="36"/>
      <c r="M287" s="10"/>
      <c r="N287" s="36"/>
      <c r="O287" s="10"/>
      <c r="P287" s="10"/>
    </row>
    <row r="288" spans="1:16">
      <c r="A288" s="10"/>
      <c r="B288" s="10"/>
      <c r="C288" s="10"/>
      <c r="D288" s="10"/>
      <c r="E288" s="36"/>
      <c r="F288" s="10"/>
      <c r="G288" s="11"/>
      <c r="H288" s="10"/>
      <c r="I288" s="10"/>
      <c r="J288" s="10"/>
      <c r="K288" s="10"/>
      <c r="L288" s="36"/>
      <c r="M288" s="10"/>
      <c r="N288" s="36"/>
      <c r="O288" s="10"/>
      <c r="P288" s="10"/>
    </row>
    <row r="289" spans="1:16">
      <c r="A289" s="10"/>
      <c r="B289" s="10"/>
      <c r="C289" s="10"/>
      <c r="D289" s="10"/>
      <c r="E289" s="36"/>
      <c r="F289" s="10"/>
      <c r="G289" s="11"/>
      <c r="H289" s="10"/>
      <c r="I289" s="10"/>
      <c r="J289" s="10"/>
      <c r="K289" s="10"/>
      <c r="L289" s="36"/>
      <c r="M289" s="10"/>
      <c r="N289" s="36"/>
      <c r="O289" s="10"/>
      <c r="P289" s="10"/>
    </row>
    <row r="290" spans="1:16">
      <c r="A290" s="10"/>
      <c r="B290" s="10"/>
      <c r="C290" s="10"/>
      <c r="D290" s="10"/>
      <c r="E290" s="36"/>
      <c r="F290" s="10"/>
      <c r="G290" s="11"/>
      <c r="H290" s="10"/>
      <c r="I290" s="10"/>
      <c r="J290" s="10"/>
      <c r="K290" s="10"/>
      <c r="L290" s="36"/>
      <c r="M290" s="10"/>
      <c r="N290" s="36"/>
      <c r="O290" s="10"/>
      <c r="P290" s="10"/>
    </row>
    <row r="291" spans="1:16">
      <c r="A291" s="10"/>
      <c r="B291" s="10"/>
      <c r="C291" s="10"/>
      <c r="D291" s="10"/>
      <c r="E291" s="36"/>
      <c r="F291" s="10"/>
      <c r="G291" s="11"/>
      <c r="H291" s="10"/>
      <c r="I291" s="10"/>
      <c r="J291" s="10"/>
      <c r="K291" s="10"/>
      <c r="L291" s="36"/>
      <c r="M291" s="10"/>
      <c r="N291" s="36"/>
      <c r="O291" s="10"/>
      <c r="P291" s="10"/>
    </row>
    <row r="292" spans="1:16">
      <c r="A292" s="10"/>
      <c r="B292" s="10"/>
      <c r="C292" s="10"/>
      <c r="D292" s="10"/>
      <c r="E292" s="36"/>
      <c r="F292" s="10"/>
      <c r="G292" s="11"/>
      <c r="H292" s="10"/>
      <c r="I292" s="10"/>
      <c r="J292" s="10"/>
      <c r="K292" s="10"/>
      <c r="L292" s="36"/>
      <c r="M292" s="10"/>
      <c r="N292" s="36"/>
      <c r="O292" s="10"/>
      <c r="P292" s="10"/>
    </row>
    <row r="293" spans="1:16">
      <c r="A293" s="10"/>
      <c r="B293" s="10"/>
      <c r="C293" s="10"/>
      <c r="D293" s="10"/>
      <c r="E293" s="36"/>
      <c r="F293" s="10"/>
      <c r="G293" s="11"/>
      <c r="H293" s="10"/>
      <c r="I293" s="10"/>
      <c r="J293" s="10"/>
      <c r="K293" s="10"/>
      <c r="L293" s="36"/>
      <c r="M293" s="10"/>
      <c r="N293" s="36"/>
      <c r="O293" s="10"/>
      <c r="P293" s="10"/>
    </row>
    <row r="294" spans="1:16">
      <c r="A294" s="10"/>
      <c r="B294" s="10"/>
      <c r="C294" s="10"/>
      <c r="D294" s="10"/>
      <c r="E294" s="36"/>
      <c r="F294" s="10"/>
      <c r="G294" s="11"/>
      <c r="H294" s="10"/>
      <c r="I294" s="10"/>
      <c r="J294" s="10"/>
      <c r="K294" s="10"/>
      <c r="L294" s="36"/>
      <c r="M294" s="10"/>
      <c r="N294" s="36"/>
      <c r="O294" s="10"/>
      <c r="P294" s="10"/>
    </row>
    <row r="295" spans="1:16">
      <c r="A295" s="10"/>
      <c r="B295" s="10"/>
      <c r="C295" s="10"/>
      <c r="D295" s="10"/>
      <c r="E295" s="36"/>
      <c r="F295" s="10"/>
      <c r="G295" s="11"/>
      <c r="H295" s="10"/>
      <c r="I295" s="10"/>
      <c r="J295" s="10"/>
      <c r="K295" s="10"/>
      <c r="L295" s="36"/>
      <c r="M295" s="10"/>
      <c r="N295" s="36"/>
      <c r="O295" s="10"/>
      <c r="P295" s="10"/>
    </row>
    <row r="296" spans="1:16">
      <c r="A296" s="10"/>
      <c r="B296" s="10"/>
      <c r="C296" s="10"/>
      <c r="D296" s="10"/>
      <c r="E296" s="36"/>
      <c r="F296" s="10"/>
      <c r="G296" s="11"/>
      <c r="H296" s="10"/>
      <c r="I296" s="10"/>
      <c r="J296" s="10"/>
      <c r="K296" s="10"/>
      <c r="L296" s="36"/>
      <c r="M296" s="10"/>
      <c r="N296" s="36"/>
      <c r="O296" s="10"/>
      <c r="P296" s="10"/>
    </row>
    <row r="297" spans="1:16">
      <c r="A297" s="10"/>
      <c r="B297" s="10"/>
      <c r="C297" s="10"/>
      <c r="D297" s="10"/>
      <c r="E297" s="36"/>
      <c r="F297" s="10"/>
      <c r="G297" s="11"/>
      <c r="H297" s="10"/>
      <c r="I297" s="10"/>
      <c r="J297" s="10"/>
      <c r="K297" s="10"/>
      <c r="L297" s="36"/>
      <c r="M297" s="10"/>
      <c r="N297" s="36"/>
      <c r="O297" s="10"/>
      <c r="P297" s="10"/>
    </row>
    <row r="298" spans="1:16">
      <c r="A298" s="10"/>
      <c r="B298" s="10"/>
      <c r="C298" s="10"/>
      <c r="D298" s="10"/>
      <c r="E298" s="36"/>
      <c r="F298" s="10"/>
      <c r="G298" s="11"/>
      <c r="H298" s="10"/>
      <c r="I298" s="10"/>
      <c r="J298" s="10"/>
      <c r="K298" s="10"/>
      <c r="L298" s="36"/>
      <c r="M298" s="10"/>
      <c r="N298" s="36"/>
      <c r="O298" s="10"/>
      <c r="P298" s="10"/>
    </row>
    <row r="299" spans="1:16">
      <c r="A299" s="10"/>
      <c r="B299" s="10"/>
      <c r="C299" s="10"/>
      <c r="D299" s="10"/>
      <c r="E299" s="36"/>
      <c r="F299" s="10"/>
      <c r="G299" s="11"/>
      <c r="H299" s="10"/>
      <c r="I299" s="10"/>
      <c r="J299" s="10"/>
      <c r="K299" s="10"/>
      <c r="L299" s="36"/>
      <c r="M299" s="10"/>
      <c r="N299" s="36"/>
      <c r="O299" s="10"/>
      <c r="P299" s="10"/>
    </row>
    <row r="300" spans="1:16">
      <c r="A300" s="10"/>
      <c r="B300" s="10"/>
      <c r="C300" s="10"/>
      <c r="D300" s="10"/>
      <c r="E300" s="36"/>
      <c r="F300" s="10"/>
      <c r="G300" s="11"/>
      <c r="H300" s="10"/>
      <c r="I300" s="10"/>
      <c r="J300" s="10"/>
      <c r="K300" s="10"/>
      <c r="L300" s="36"/>
      <c r="M300" s="10"/>
      <c r="N300" s="36"/>
      <c r="O300" s="10"/>
      <c r="P300" s="10"/>
    </row>
    <row r="301" spans="1:16">
      <c r="A301" s="10"/>
      <c r="B301" s="10"/>
      <c r="C301" s="10"/>
      <c r="D301" s="10"/>
      <c r="E301" s="36"/>
      <c r="F301" s="10"/>
      <c r="G301" s="11"/>
      <c r="H301" s="10"/>
      <c r="I301" s="10"/>
      <c r="J301" s="10"/>
      <c r="K301" s="10"/>
      <c r="L301" s="36"/>
      <c r="M301" s="10"/>
      <c r="N301" s="36"/>
      <c r="O301" s="10"/>
      <c r="P301" s="10"/>
    </row>
    <row r="302" spans="1:16">
      <c r="A302" s="10"/>
      <c r="B302" s="10"/>
      <c r="C302" s="10"/>
      <c r="D302" s="10"/>
      <c r="E302" s="36"/>
      <c r="F302" s="10"/>
      <c r="G302" s="11"/>
      <c r="H302" s="10"/>
      <c r="I302" s="10"/>
      <c r="J302" s="10"/>
      <c r="K302" s="10"/>
      <c r="L302" s="36"/>
      <c r="M302" s="10"/>
      <c r="N302" s="36"/>
      <c r="O302" s="10"/>
      <c r="P302" s="10"/>
    </row>
    <row r="303" spans="1:16">
      <c r="A303" s="10"/>
      <c r="B303" s="10"/>
      <c r="C303" s="10"/>
      <c r="D303" s="10"/>
      <c r="E303" s="36"/>
      <c r="F303" s="10"/>
      <c r="G303" s="11"/>
      <c r="H303" s="10"/>
      <c r="I303" s="10"/>
      <c r="J303" s="10"/>
      <c r="K303" s="10"/>
      <c r="L303" s="36"/>
      <c r="M303" s="10"/>
      <c r="N303" s="36"/>
      <c r="O303" s="10"/>
      <c r="P303" s="10"/>
    </row>
    <row r="304" spans="1:16">
      <c r="A304" s="10"/>
      <c r="B304" s="10"/>
      <c r="C304" s="10"/>
      <c r="D304" s="10"/>
      <c r="E304" s="36"/>
      <c r="F304" s="10"/>
      <c r="G304" s="11"/>
      <c r="H304" s="10"/>
      <c r="I304" s="10"/>
      <c r="J304" s="10"/>
      <c r="K304" s="10"/>
      <c r="L304" s="36"/>
      <c r="M304" s="10"/>
      <c r="N304" s="36"/>
      <c r="O304" s="10"/>
      <c r="P304" s="10"/>
    </row>
    <row r="305" spans="1:16">
      <c r="A305" s="10"/>
      <c r="B305" s="10"/>
      <c r="C305" s="10"/>
      <c r="D305" s="10"/>
      <c r="E305" s="36"/>
      <c r="F305" s="10"/>
      <c r="G305" s="11"/>
      <c r="H305" s="10"/>
      <c r="I305" s="10"/>
      <c r="J305" s="10"/>
      <c r="K305" s="10"/>
      <c r="L305" s="36"/>
      <c r="M305" s="10"/>
      <c r="N305" s="36"/>
      <c r="O305" s="10"/>
      <c r="P305" s="10"/>
    </row>
    <row r="306" spans="1:16">
      <c r="A306" s="10"/>
      <c r="B306" s="10"/>
      <c r="C306" s="10"/>
      <c r="D306" s="10"/>
      <c r="E306" s="36"/>
      <c r="F306" s="10"/>
      <c r="G306" s="11"/>
      <c r="H306" s="10"/>
      <c r="I306" s="10"/>
      <c r="J306" s="10"/>
      <c r="K306" s="10"/>
      <c r="L306" s="36"/>
      <c r="M306" s="10"/>
      <c r="N306" s="36"/>
      <c r="O306" s="10"/>
      <c r="P306" s="10"/>
    </row>
    <row r="307" spans="1:16">
      <c r="A307" s="10"/>
      <c r="B307" s="10"/>
      <c r="C307" s="10"/>
      <c r="D307" s="10"/>
      <c r="E307" s="36"/>
      <c r="F307" s="10"/>
      <c r="G307" s="11"/>
      <c r="H307" s="10"/>
      <c r="I307" s="10"/>
      <c r="J307" s="10"/>
      <c r="K307" s="10"/>
      <c r="L307" s="36"/>
      <c r="M307" s="10"/>
      <c r="N307" s="36"/>
      <c r="O307" s="10"/>
      <c r="P307" s="10"/>
    </row>
    <row r="308" spans="1:16">
      <c r="A308" s="10"/>
      <c r="B308" s="10"/>
      <c r="C308" s="10"/>
      <c r="D308" s="10"/>
      <c r="E308" s="36"/>
      <c r="F308" s="10"/>
      <c r="G308" s="11"/>
      <c r="H308" s="10"/>
      <c r="I308" s="10"/>
      <c r="J308" s="10"/>
      <c r="K308" s="10"/>
      <c r="L308" s="36"/>
      <c r="M308" s="10"/>
      <c r="N308" s="36"/>
      <c r="O308" s="10"/>
      <c r="P308" s="10"/>
    </row>
    <row r="309" spans="1:16">
      <c r="A309" s="10"/>
      <c r="B309" s="10"/>
      <c r="C309" s="10"/>
      <c r="D309" s="10"/>
      <c r="E309" s="36"/>
      <c r="F309" s="10"/>
      <c r="G309" s="11"/>
      <c r="H309" s="10"/>
      <c r="I309" s="10"/>
      <c r="J309" s="10"/>
      <c r="K309" s="10"/>
      <c r="L309" s="36"/>
      <c r="M309" s="10"/>
      <c r="N309" s="36"/>
      <c r="O309" s="10"/>
      <c r="P309" s="10"/>
    </row>
    <row r="310" spans="1:16">
      <c r="A310" s="10"/>
      <c r="B310" s="10"/>
      <c r="C310" s="10"/>
      <c r="D310" s="10"/>
      <c r="E310" s="36"/>
      <c r="F310" s="10"/>
      <c r="G310" s="11"/>
      <c r="H310" s="10"/>
      <c r="I310" s="10"/>
      <c r="J310" s="10"/>
      <c r="K310" s="10"/>
      <c r="L310" s="36"/>
      <c r="M310" s="10"/>
      <c r="N310" s="36"/>
      <c r="O310" s="10"/>
      <c r="P310" s="10"/>
    </row>
    <row r="311" spans="1:16">
      <c r="A311" s="10"/>
      <c r="B311" s="10"/>
      <c r="C311" s="10"/>
      <c r="D311" s="10"/>
      <c r="E311" s="36"/>
      <c r="F311" s="10"/>
      <c r="G311" s="11"/>
      <c r="H311" s="10"/>
      <c r="I311" s="10"/>
      <c r="J311" s="10"/>
      <c r="K311" s="10"/>
      <c r="L311" s="36"/>
      <c r="M311" s="10"/>
      <c r="N311" s="36"/>
      <c r="O311" s="10"/>
      <c r="P311" s="10"/>
    </row>
    <row r="312" spans="1:16">
      <c r="A312" s="10"/>
      <c r="B312" s="10"/>
      <c r="C312" s="10"/>
      <c r="D312" s="10"/>
      <c r="E312" s="36"/>
      <c r="F312" s="10"/>
      <c r="G312" s="11"/>
      <c r="H312" s="10"/>
      <c r="I312" s="10"/>
      <c r="J312" s="10"/>
      <c r="K312" s="10"/>
      <c r="L312" s="36"/>
      <c r="M312" s="10"/>
      <c r="N312" s="36"/>
      <c r="O312" s="10"/>
      <c r="P312" s="10"/>
    </row>
    <row r="313" spans="1:16">
      <c r="A313" s="10"/>
      <c r="B313" s="10"/>
      <c r="C313" s="10"/>
      <c r="D313" s="10"/>
      <c r="E313" s="36"/>
      <c r="F313" s="10"/>
      <c r="G313" s="11"/>
      <c r="H313" s="10"/>
      <c r="I313" s="10"/>
      <c r="J313" s="10"/>
      <c r="K313" s="10"/>
      <c r="L313" s="36"/>
      <c r="M313" s="10"/>
      <c r="N313" s="36"/>
      <c r="O313" s="10"/>
      <c r="P313" s="10"/>
    </row>
    <row r="314" spans="1:16">
      <c r="A314" s="10"/>
      <c r="B314" s="10"/>
      <c r="C314" s="10"/>
      <c r="D314" s="10"/>
      <c r="E314" s="36"/>
      <c r="F314" s="10"/>
      <c r="G314" s="11"/>
      <c r="H314" s="10"/>
      <c r="I314" s="10"/>
      <c r="J314" s="10"/>
      <c r="K314" s="10"/>
      <c r="L314" s="36"/>
      <c r="M314" s="10"/>
      <c r="N314" s="36"/>
      <c r="O314" s="10"/>
      <c r="P314" s="10"/>
    </row>
    <row r="315" spans="1:16">
      <c r="A315" s="10"/>
      <c r="B315" s="10"/>
      <c r="C315" s="10"/>
      <c r="D315" s="10"/>
      <c r="E315" s="36"/>
      <c r="F315" s="10"/>
      <c r="G315" s="11"/>
      <c r="H315" s="10"/>
      <c r="I315" s="10"/>
      <c r="J315" s="10"/>
      <c r="K315" s="10"/>
      <c r="L315" s="36"/>
      <c r="M315" s="10"/>
      <c r="N315" s="36"/>
      <c r="O315" s="10"/>
      <c r="P315" s="10"/>
    </row>
    <row r="316" spans="1:16">
      <c r="A316" s="10"/>
      <c r="B316" s="10"/>
      <c r="C316" s="10"/>
      <c r="D316" s="10"/>
      <c r="E316" s="36"/>
      <c r="F316" s="10"/>
      <c r="G316" s="11"/>
      <c r="H316" s="10"/>
      <c r="I316" s="10"/>
      <c r="J316" s="10"/>
      <c r="K316" s="10"/>
      <c r="L316" s="36"/>
      <c r="M316" s="10"/>
      <c r="N316" s="36"/>
      <c r="O316" s="10"/>
      <c r="P316" s="10"/>
    </row>
    <row r="317" spans="1:16">
      <c r="A317" s="10"/>
      <c r="B317" s="10"/>
      <c r="C317" s="10"/>
      <c r="D317" s="10"/>
      <c r="E317" s="36"/>
      <c r="F317" s="10"/>
      <c r="G317" s="11"/>
      <c r="H317" s="10"/>
      <c r="I317" s="10"/>
      <c r="J317" s="10"/>
      <c r="K317" s="10"/>
      <c r="L317" s="36"/>
      <c r="M317" s="10"/>
      <c r="N317" s="36"/>
      <c r="O317" s="10"/>
      <c r="P317" s="10"/>
    </row>
    <row r="318" spans="1:16">
      <c r="A318" s="10"/>
      <c r="B318" s="10"/>
      <c r="C318" s="10"/>
      <c r="D318" s="10"/>
      <c r="E318" s="36"/>
      <c r="F318" s="10"/>
      <c r="G318" s="11"/>
      <c r="H318" s="10"/>
      <c r="I318" s="10"/>
      <c r="J318" s="10"/>
      <c r="K318" s="10"/>
      <c r="L318" s="36"/>
      <c r="M318" s="10"/>
      <c r="N318" s="36"/>
      <c r="O318" s="10"/>
      <c r="P318" s="10"/>
    </row>
    <row r="319" spans="1:16">
      <c r="A319" s="10"/>
      <c r="B319" s="10"/>
      <c r="C319" s="10"/>
      <c r="D319" s="10"/>
      <c r="E319" s="36"/>
      <c r="F319" s="10"/>
      <c r="G319" s="11"/>
      <c r="H319" s="10"/>
      <c r="I319" s="10"/>
      <c r="J319" s="10"/>
      <c r="K319" s="10"/>
      <c r="L319" s="36"/>
      <c r="M319" s="10"/>
      <c r="N319" s="36"/>
      <c r="O319" s="10"/>
      <c r="P319" s="10"/>
    </row>
    <row r="320" spans="1:16">
      <c r="A320" s="10"/>
      <c r="B320" s="10"/>
      <c r="C320" s="10"/>
      <c r="D320" s="10"/>
      <c r="E320" s="36"/>
      <c r="F320" s="10"/>
      <c r="G320" s="11"/>
      <c r="H320" s="10"/>
      <c r="I320" s="10"/>
      <c r="J320" s="10"/>
      <c r="K320" s="10"/>
      <c r="L320" s="36"/>
      <c r="M320" s="10"/>
      <c r="N320" s="36"/>
      <c r="O320" s="10"/>
      <c r="P320" s="10"/>
    </row>
    <row r="321" spans="1:16">
      <c r="A321" s="10"/>
      <c r="B321" s="10"/>
      <c r="C321" s="10"/>
      <c r="D321" s="10"/>
      <c r="E321" s="36"/>
      <c r="F321" s="10"/>
      <c r="G321" s="11"/>
      <c r="H321" s="10"/>
      <c r="I321" s="10"/>
      <c r="J321" s="10"/>
      <c r="K321" s="10"/>
      <c r="L321" s="36"/>
      <c r="M321" s="10"/>
      <c r="N321" s="36"/>
      <c r="O321" s="10"/>
      <c r="P321" s="10"/>
    </row>
    <row r="322" spans="1:16">
      <c r="A322" s="10"/>
      <c r="B322" s="10"/>
      <c r="C322" s="10"/>
      <c r="D322" s="10"/>
      <c r="E322" s="36"/>
      <c r="F322" s="10"/>
      <c r="G322" s="11"/>
      <c r="H322" s="10"/>
      <c r="I322" s="10"/>
      <c r="J322" s="10"/>
      <c r="K322" s="10"/>
      <c r="L322" s="36"/>
      <c r="M322" s="10"/>
      <c r="N322" s="36"/>
      <c r="O322" s="10"/>
      <c r="P322" s="10"/>
    </row>
    <row r="323" spans="1:16">
      <c r="A323" s="10"/>
      <c r="B323" s="10"/>
      <c r="C323" s="10"/>
      <c r="D323" s="10"/>
      <c r="E323" s="36"/>
      <c r="F323" s="10"/>
      <c r="G323" s="11"/>
      <c r="H323" s="10"/>
      <c r="I323" s="10"/>
      <c r="J323" s="10"/>
      <c r="K323" s="10"/>
      <c r="L323" s="36"/>
      <c r="M323" s="10"/>
      <c r="N323" s="36"/>
      <c r="O323" s="10"/>
      <c r="P323" s="10"/>
    </row>
    <row r="324" spans="1:16">
      <c r="A324" s="10"/>
      <c r="B324" s="10"/>
      <c r="C324" s="10"/>
      <c r="D324" s="10"/>
      <c r="E324" s="36"/>
      <c r="F324" s="10"/>
      <c r="G324" s="11"/>
      <c r="H324" s="10"/>
      <c r="I324" s="10"/>
      <c r="J324" s="10"/>
      <c r="K324" s="10"/>
      <c r="L324" s="36"/>
      <c r="M324" s="10"/>
      <c r="N324" s="36"/>
      <c r="O324" s="10"/>
      <c r="P324" s="10"/>
    </row>
    <row r="325" spans="1:16">
      <c r="A325" s="10"/>
      <c r="B325" s="10"/>
      <c r="C325" s="10"/>
      <c r="D325" s="10"/>
      <c r="E325" s="36"/>
      <c r="F325" s="10"/>
      <c r="G325" s="11"/>
      <c r="H325" s="10"/>
      <c r="I325" s="10"/>
      <c r="J325" s="10"/>
      <c r="K325" s="10"/>
      <c r="L325" s="36"/>
      <c r="M325" s="10"/>
      <c r="N325" s="36"/>
      <c r="O325" s="10"/>
      <c r="P325" s="10"/>
    </row>
    <row r="326" spans="1:16">
      <c r="A326" s="10"/>
      <c r="B326" s="10"/>
      <c r="C326" s="10"/>
      <c r="D326" s="10"/>
      <c r="E326" s="36"/>
      <c r="F326" s="10"/>
      <c r="G326" s="11"/>
      <c r="H326" s="10"/>
      <c r="I326" s="10"/>
      <c r="J326" s="10"/>
      <c r="K326" s="10"/>
      <c r="L326" s="36"/>
      <c r="M326" s="10"/>
      <c r="N326" s="36"/>
      <c r="O326" s="10"/>
      <c r="P326" s="10"/>
    </row>
    <row r="327" spans="1:16">
      <c r="A327" s="10"/>
      <c r="B327" s="10"/>
      <c r="C327" s="10"/>
      <c r="D327" s="10"/>
      <c r="E327" s="36"/>
      <c r="F327" s="10"/>
      <c r="G327" s="11"/>
      <c r="H327" s="10"/>
      <c r="I327" s="10"/>
      <c r="J327" s="10"/>
      <c r="K327" s="10"/>
      <c r="L327" s="36"/>
      <c r="M327" s="10"/>
      <c r="N327" s="36"/>
      <c r="O327" s="10"/>
      <c r="P327" s="10"/>
    </row>
    <row r="328" spans="1:16">
      <c r="A328" s="10"/>
      <c r="B328" s="10"/>
      <c r="C328" s="10"/>
      <c r="D328" s="10"/>
      <c r="E328" s="36"/>
      <c r="F328" s="10"/>
      <c r="G328" s="11"/>
      <c r="H328" s="10"/>
      <c r="I328" s="10"/>
      <c r="J328" s="10"/>
      <c r="K328" s="10"/>
      <c r="L328" s="36"/>
      <c r="M328" s="10"/>
      <c r="N328" s="36"/>
      <c r="O328" s="10"/>
      <c r="P328" s="10"/>
    </row>
    <row r="329" spans="1:16">
      <c r="A329" s="10"/>
      <c r="B329" s="10"/>
      <c r="C329" s="10"/>
      <c r="D329" s="10"/>
      <c r="E329" s="36"/>
      <c r="F329" s="10"/>
      <c r="G329" s="11"/>
      <c r="H329" s="10"/>
      <c r="I329" s="10"/>
      <c r="J329" s="10"/>
      <c r="K329" s="10"/>
      <c r="L329" s="36"/>
      <c r="M329" s="10"/>
      <c r="N329" s="36"/>
      <c r="O329" s="10"/>
      <c r="P329" s="10"/>
    </row>
    <row r="330" spans="1:16">
      <c r="A330" s="10"/>
      <c r="B330" s="10"/>
      <c r="C330" s="10"/>
      <c r="D330" s="10"/>
      <c r="E330" s="36"/>
      <c r="F330" s="10"/>
      <c r="G330" s="11"/>
      <c r="H330" s="10"/>
      <c r="I330" s="10"/>
      <c r="J330" s="10"/>
      <c r="K330" s="10"/>
      <c r="L330" s="36"/>
      <c r="M330" s="10"/>
      <c r="N330" s="36"/>
      <c r="O330" s="10"/>
      <c r="P330" s="10"/>
    </row>
    <row r="331" spans="1:16">
      <c r="A331" s="10"/>
      <c r="B331" s="10"/>
      <c r="C331" s="10"/>
      <c r="D331" s="10"/>
      <c r="E331" s="36"/>
      <c r="F331" s="10"/>
      <c r="G331" s="11"/>
      <c r="H331" s="10"/>
      <c r="I331" s="10"/>
      <c r="J331" s="10"/>
      <c r="K331" s="10"/>
      <c r="L331" s="36"/>
      <c r="M331" s="10"/>
      <c r="N331" s="36"/>
      <c r="O331" s="10"/>
      <c r="P331" s="10"/>
    </row>
    <row r="332" spans="1:16">
      <c r="A332" s="10"/>
      <c r="B332" s="10"/>
      <c r="C332" s="10"/>
      <c r="D332" s="10"/>
      <c r="E332" s="36"/>
      <c r="F332" s="10"/>
      <c r="G332" s="11"/>
      <c r="H332" s="10"/>
      <c r="I332" s="10"/>
      <c r="J332" s="10"/>
      <c r="K332" s="10"/>
      <c r="L332" s="36"/>
      <c r="M332" s="10"/>
      <c r="N332" s="36"/>
      <c r="O332" s="10"/>
      <c r="P332" s="10"/>
    </row>
    <row r="333" spans="1:16">
      <c r="A333" s="10"/>
      <c r="B333" s="10"/>
      <c r="C333" s="10"/>
      <c r="D333" s="10"/>
      <c r="E333" s="36"/>
      <c r="F333" s="10"/>
      <c r="G333" s="11"/>
      <c r="H333" s="10"/>
      <c r="I333" s="10"/>
      <c r="J333" s="10"/>
      <c r="K333" s="10"/>
      <c r="L333" s="36"/>
      <c r="M333" s="10"/>
      <c r="N333" s="36"/>
      <c r="O333" s="10"/>
      <c r="P333" s="10"/>
    </row>
    <row r="334" spans="1:16">
      <c r="A334" s="10"/>
      <c r="B334" s="10"/>
      <c r="C334" s="10"/>
      <c r="D334" s="10"/>
      <c r="E334" s="36"/>
      <c r="F334" s="10"/>
      <c r="G334" s="11"/>
      <c r="H334" s="10"/>
      <c r="I334" s="10"/>
      <c r="J334" s="10"/>
      <c r="K334" s="10"/>
      <c r="L334" s="36"/>
      <c r="M334" s="10"/>
      <c r="N334" s="36"/>
      <c r="O334" s="10"/>
      <c r="P334" s="10"/>
    </row>
    <row r="335" spans="1:16">
      <c r="A335" s="10"/>
      <c r="B335" s="10"/>
      <c r="C335" s="10"/>
      <c r="D335" s="10"/>
      <c r="E335" s="36"/>
      <c r="F335" s="10"/>
      <c r="G335" s="11"/>
      <c r="H335" s="10"/>
      <c r="I335" s="10"/>
      <c r="J335" s="10"/>
      <c r="K335" s="10"/>
      <c r="L335" s="36"/>
      <c r="M335" s="10"/>
      <c r="N335" s="36"/>
      <c r="O335" s="10"/>
      <c r="P335" s="10"/>
    </row>
    <row r="336" spans="1:16">
      <c r="A336" s="10"/>
      <c r="B336" s="10"/>
      <c r="C336" s="10"/>
      <c r="D336" s="10"/>
      <c r="E336" s="36"/>
      <c r="F336" s="10"/>
      <c r="G336" s="11"/>
      <c r="H336" s="10"/>
      <c r="I336" s="10"/>
      <c r="J336" s="10"/>
      <c r="K336" s="10"/>
      <c r="L336" s="36"/>
      <c r="M336" s="10"/>
      <c r="N336" s="36"/>
      <c r="O336" s="10"/>
      <c r="P336" s="10"/>
    </row>
    <row r="337" spans="1:16">
      <c r="A337" s="10"/>
      <c r="B337" s="10"/>
      <c r="C337" s="10"/>
      <c r="D337" s="10"/>
      <c r="E337" s="36"/>
      <c r="F337" s="10"/>
      <c r="G337" s="11"/>
      <c r="H337" s="10"/>
      <c r="I337" s="10"/>
      <c r="J337" s="10"/>
      <c r="K337" s="10"/>
      <c r="L337" s="36"/>
      <c r="M337" s="10"/>
      <c r="N337" s="36"/>
      <c r="O337" s="10"/>
      <c r="P337" s="10"/>
    </row>
    <row r="338" spans="1:16">
      <c r="A338" s="10"/>
      <c r="B338" s="10"/>
      <c r="C338" s="10"/>
      <c r="D338" s="10"/>
      <c r="E338" s="36"/>
      <c r="F338" s="10"/>
      <c r="G338" s="11"/>
      <c r="H338" s="10"/>
      <c r="I338" s="10"/>
      <c r="J338" s="10"/>
      <c r="K338" s="10"/>
      <c r="L338" s="36"/>
      <c r="M338" s="10"/>
      <c r="N338" s="36"/>
      <c r="O338" s="10"/>
      <c r="P338" s="10"/>
    </row>
    <row r="339" spans="1:16">
      <c r="A339" s="10"/>
      <c r="B339" s="10"/>
      <c r="C339" s="10"/>
      <c r="D339" s="10"/>
      <c r="E339" s="36"/>
      <c r="F339" s="10"/>
      <c r="G339" s="11"/>
      <c r="H339" s="10"/>
      <c r="I339" s="10"/>
      <c r="J339" s="10"/>
      <c r="K339" s="10"/>
      <c r="L339" s="36"/>
      <c r="M339" s="10"/>
      <c r="N339" s="36"/>
      <c r="O339" s="10"/>
      <c r="P339" s="10"/>
    </row>
    <row r="340" spans="1:16">
      <c r="A340" s="10"/>
      <c r="B340" s="10"/>
      <c r="C340" s="10"/>
      <c r="D340" s="10"/>
      <c r="E340" s="36"/>
      <c r="F340" s="10"/>
      <c r="G340" s="11"/>
      <c r="H340" s="10"/>
      <c r="I340" s="10"/>
      <c r="J340" s="10"/>
      <c r="K340" s="10"/>
      <c r="L340" s="36"/>
      <c r="M340" s="10"/>
      <c r="N340" s="36"/>
      <c r="O340" s="10"/>
      <c r="P340" s="10"/>
    </row>
    <row r="341" spans="1:16">
      <c r="A341" s="10"/>
      <c r="B341" s="10"/>
      <c r="C341" s="10"/>
      <c r="D341" s="10"/>
      <c r="E341" s="36"/>
      <c r="F341" s="10"/>
      <c r="G341" s="11"/>
      <c r="H341" s="10"/>
      <c r="I341" s="10"/>
      <c r="J341" s="10"/>
      <c r="K341" s="10"/>
      <c r="L341" s="36"/>
      <c r="M341" s="10"/>
      <c r="N341" s="36"/>
      <c r="O341" s="10"/>
      <c r="P341" s="10"/>
    </row>
    <row r="342" spans="1:16">
      <c r="A342" s="10"/>
      <c r="B342" s="10"/>
      <c r="C342" s="10"/>
      <c r="D342" s="10"/>
      <c r="E342" s="36"/>
      <c r="F342" s="10"/>
      <c r="G342" s="11"/>
      <c r="H342" s="10"/>
      <c r="I342" s="10"/>
      <c r="J342" s="10"/>
      <c r="K342" s="10"/>
      <c r="L342" s="36"/>
      <c r="M342" s="10"/>
      <c r="N342" s="36"/>
      <c r="O342" s="10"/>
      <c r="P342" s="10"/>
    </row>
    <row r="343" spans="1:16">
      <c r="A343" s="10"/>
      <c r="B343" s="10"/>
      <c r="C343" s="10"/>
      <c r="D343" s="10"/>
      <c r="E343" s="36"/>
      <c r="F343" s="10"/>
      <c r="G343" s="11"/>
      <c r="H343" s="10"/>
      <c r="I343" s="10"/>
      <c r="J343" s="10"/>
      <c r="K343" s="10"/>
      <c r="L343" s="36"/>
      <c r="M343" s="10"/>
      <c r="N343" s="36"/>
      <c r="O343" s="10"/>
      <c r="P343" s="10"/>
    </row>
    <row r="344" spans="1:16">
      <c r="A344" s="10"/>
      <c r="B344" s="10"/>
      <c r="C344" s="10"/>
      <c r="D344" s="10"/>
      <c r="E344" s="36"/>
      <c r="F344" s="10"/>
      <c r="G344" s="11"/>
      <c r="H344" s="10"/>
      <c r="I344" s="10"/>
      <c r="J344" s="10"/>
      <c r="K344" s="10"/>
      <c r="L344" s="36"/>
      <c r="M344" s="10"/>
      <c r="N344" s="36"/>
      <c r="O344" s="10"/>
      <c r="P344" s="10"/>
    </row>
    <row r="345" spans="1:16">
      <c r="A345" s="10"/>
      <c r="B345" s="10"/>
      <c r="C345" s="10"/>
      <c r="D345" s="10"/>
      <c r="E345" s="36"/>
      <c r="F345" s="10"/>
      <c r="G345" s="11"/>
      <c r="H345" s="10"/>
      <c r="I345" s="10"/>
      <c r="J345" s="10"/>
      <c r="K345" s="10"/>
      <c r="L345" s="36"/>
      <c r="M345" s="10"/>
      <c r="N345" s="36"/>
      <c r="O345" s="10"/>
      <c r="P345" s="10"/>
    </row>
    <row r="346" spans="1:16">
      <c r="A346" s="10"/>
      <c r="B346" s="10"/>
      <c r="C346" s="10"/>
      <c r="D346" s="10"/>
      <c r="E346" s="36"/>
      <c r="F346" s="10"/>
      <c r="G346" s="11"/>
      <c r="H346" s="10"/>
      <c r="I346" s="10"/>
      <c r="J346" s="10"/>
      <c r="K346" s="10"/>
      <c r="L346" s="36"/>
      <c r="M346" s="10"/>
      <c r="N346" s="36"/>
      <c r="O346" s="10"/>
      <c r="P346" s="10"/>
    </row>
    <row r="347" spans="1:16">
      <c r="A347" s="10"/>
      <c r="B347" s="10"/>
      <c r="C347" s="10"/>
      <c r="D347" s="10"/>
      <c r="E347" s="36"/>
      <c r="F347" s="10"/>
      <c r="G347" s="11"/>
      <c r="H347" s="10"/>
      <c r="I347" s="10"/>
      <c r="J347" s="10"/>
      <c r="K347" s="10"/>
      <c r="L347" s="36"/>
      <c r="M347" s="10"/>
      <c r="N347" s="36"/>
      <c r="O347" s="10"/>
      <c r="P347" s="10"/>
    </row>
    <row r="348" spans="1:16">
      <c r="A348" s="10"/>
      <c r="B348" s="10"/>
      <c r="C348" s="10"/>
      <c r="D348" s="10"/>
      <c r="E348" s="36"/>
      <c r="F348" s="10"/>
      <c r="G348" s="11"/>
      <c r="H348" s="10"/>
      <c r="I348" s="10"/>
      <c r="J348" s="10"/>
      <c r="K348" s="10"/>
      <c r="L348" s="36"/>
      <c r="M348" s="10"/>
      <c r="N348" s="36"/>
      <c r="O348" s="10"/>
      <c r="P348" s="10"/>
    </row>
    <row r="349" spans="1:16">
      <c r="A349" s="10"/>
      <c r="B349" s="10"/>
      <c r="C349" s="10"/>
      <c r="D349" s="10"/>
      <c r="E349" s="36"/>
      <c r="F349" s="10"/>
      <c r="G349" s="11"/>
      <c r="H349" s="10"/>
      <c r="I349" s="10"/>
      <c r="J349" s="10"/>
      <c r="K349" s="10"/>
      <c r="L349" s="36"/>
      <c r="M349" s="10"/>
      <c r="N349" s="36"/>
      <c r="O349" s="10"/>
      <c r="P349" s="10"/>
    </row>
    <row r="350" spans="1:16">
      <c r="A350" s="10"/>
      <c r="B350" s="10"/>
      <c r="C350" s="10"/>
      <c r="D350" s="10"/>
      <c r="E350" s="36"/>
      <c r="F350" s="10"/>
      <c r="G350" s="11"/>
      <c r="H350" s="10"/>
      <c r="I350" s="10"/>
      <c r="J350" s="10"/>
      <c r="K350" s="10"/>
      <c r="L350" s="36"/>
      <c r="M350" s="10"/>
      <c r="N350" s="36"/>
      <c r="O350" s="10"/>
      <c r="P350" s="10"/>
    </row>
    <row r="351" spans="1:16">
      <c r="A351" s="10"/>
      <c r="B351" s="10"/>
      <c r="C351" s="10"/>
      <c r="D351" s="10"/>
      <c r="E351" s="36"/>
      <c r="F351" s="10"/>
      <c r="G351" s="11"/>
      <c r="H351" s="10"/>
      <c r="I351" s="10"/>
      <c r="J351" s="10"/>
      <c r="K351" s="10"/>
      <c r="L351" s="36"/>
      <c r="M351" s="10"/>
      <c r="N351" s="36"/>
      <c r="O351" s="10"/>
      <c r="P351" s="10"/>
    </row>
    <row r="352" spans="1:16">
      <c r="A352" s="10"/>
      <c r="B352" s="10"/>
      <c r="C352" s="10"/>
      <c r="D352" s="10"/>
      <c r="E352" s="36"/>
      <c r="F352" s="10"/>
      <c r="G352" s="11"/>
      <c r="H352" s="10"/>
      <c r="I352" s="10"/>
      <c r="J352" s="10"/>
      <c r="K352" s="10"/>
      <c r="L352" s="36"/>
      <c r="M352" s="10"/>
      <c r="N352" s="36"/>
      <c r="O352" s="10"/>
      <c r="P352" s="10"/>
    </row>
    <row r="353" spans="1:16">
      <c r="A353" s="10"/>
      <c r="B353" s="10"/>
      <c r="C353" s="10"/>
      <c r="D353" s="10"/>
      <c r="E353" s="36"/>
      <c r="F353" s="10"/>
      <c r="G353" s="11"/>
      <c r="H353" s="10"/>
      <c r="I353" s="10"/>
      <c r="J353" s="10"/>
      <c r="K353" s="10"/>
      <c r="L353" s="36"/>
      <c r="M353" s="10"/>
      <c r="N353" s="36"/>
      <c r="O353" s="10"/>
      <c r="P353" s="10"/>
    </row>
    <row r="354" spans="1:16">
      <c r="A354" s="10"/>
      <c r="B354" s="10"/>
      <c r="C354" s="10"/>
      <c r="D354" s="10"/>
      <c r="E354" s="36"/>
      <c r="F354" s="10"/>
      <c r="G354" s="11"/>
      <c r="H354" s="10"/>
      <c r="I354" s="10"/>
      <c r="J354" s="10"/>
      <c r="K354" s="10"/>
      <c r="L354" s="36"/>
      <c r="M354" s="10"/>
      <c r="N354" s="36"/>
      <c r="O354" s="10"/>
      <c r="P354" s="10"/>
    </row>
    <row r="355" spans="1:16">
      <c r="A355" s="10"/>
      <c r="B355" s="10"/>
      <c r="C355" s="10"/>
      <c r="D355" s="10"/>
      <c r="E355" s="36"/>
      <c r="F355" s="10"/>
      <c r="G355" s="11"/>
      <c r="H355" s="10"/>
      <c r="I355" s="10"/>
      <c r="J355" s="10"/>
      <c r="K355" s="10"/>
      <c r="L355" s="36"/>
      <c r="M355" s="10"/>
      <c r="N355" s="36"/>
      <c r="O355" s="10"/>
      <c r="P355" s="10"/>
    </row>
    <row r="356" spans="1:16">
      <c r="A356" s="10"/>
      <c r="B356" s="10"/>
      <c r="C356" s="10"/>
      <c r="D356" s="10"/>
      <c r="E356" s="36"/>
      <c r="F356" s="10"/>
      <c r="G356" s="11"/>
      <c r="H356" s="10"/>
      <c r="I356" s="10"/>
      <c r="J356" s="10"/>
      <c r="K356" s="10"/>
      <c r="L356" s="36"/>
      <c r="M356" s="10"/>
      <c r="N356" s="36"/>
      <c r="O356" s="10"/>
      <c r="P356" s="10"/>
    </row>
    <row r="357" spans="1:16">
      <c r="A357" s="10"/>
      <c r="B357" s="10"/>
      <c r="C357" s="10"/>
      <c r="D357" s="10"/>
      <c r="E357" s="36"/>
      <c r="F357" s="10"/>
      <c r="G357" s="11"/>
      <c r="H357" s="10"/>
      <c r="I357" s="10"/>
      <c r="J357" s="10"/>
      <c r="K357" s="10"/>
      <c r="L357" s="36"/>
      <c r="M357" s="10"/>
      <c r="N357" s="36"/>
      <c r="O357" s="10"/>
      <c r="P357" s="10"/>
    </row>
    <row r="358" spans="1:16">
      <c r="A358" s="10"/>
      <c r="B358" s="10"/>
      <c r="C358" s="10"/>
      <c r="D358" s="10"/>
      <c r="E358" s="36"/>
      <c r="F358" s="10"/>
      <c r="G358" s="11"/>
      <c r="H358" s="10"/>
      <c r="I358" s="10"/>
      <c r="J358" s="10"/>
      <c r="K358" s="10"/>
      <c r="L358" s="36"/>
      <c r="M358" s="10"/>
      <c r="N358" s="36"/>
      <c r="O358" s="10"/>
      <c r="P358" s="10"/>
    </row>
    <row r="359" spans="1:16">
      <c r="A359" s="10"/>
      <c r="B359" s="10"/>
      <c r="C359" s="10"/>
      <c r="D359" s="10"/>
      <c r="E359" s="36"/>
      <c r="F359" s="10"/>
      <c r="G359" s="11"/>
      <c r="H359" s="10"/>
      <c r="I359" s="10"/>
      <c r="J359" s="10"/>
      <c r="K359" s="10"/>
      <c r="L359" s="36"/>
      <c r="M359" s="10"/>
      <c r="N359" s="36"/>
      <c r="O359" s="10"/>
      <c r="P359" s="10"/>
    </row>
    <row r="360" spans="1:16">
      <c r="A360" s="10"/>
      <c r="B360" s="10"/>
      <c r="C360" s="10"/>
      <c r="D360" s="10"/>
      <c r="E360" s="36"/>
      <c r="F360" s="10"/>
      <c r="G360" s="11"/>
      <c r="H360" s="10"/>
      <c r="I360" s="10"/>
      <c r="J360" s="10"/>
      <c r="K360" s="10"/>
      <c r="L360" s="36"/>
      <c r="M360" s="10"/>
      <c r="N360" s="36"/>
      <c r="O360" s="10"/>
      <c r="P360" s="10"/>
    </row>
    <row r="361" spans="1:16">
      <c r="A361" s="10"/>
      <c r="B361" s="10"/>
      <c r="C361" s="10"/>
      <c r="D361" s="10"/>
      <c r="E361" s="36"/>
      <c r="F361" s="10"/>
      <c r="G361" s="11"/>
      <c r="H361" s="10"/>
      <c r="I361" s="10"/>
      <c r="J361" s="10"/>
      <c r="K361" s="10"/>
      <c r="L361" s="36"/>
      <c r="M361" s="10"/>
      <c r="N361" s="36"/>
      <c r="O361" s="10"/>
      <c r="P361" s="10"/>
    </row>
    <row r="362" spans="1:16">
      <c r="A362" s="10"/>
      <c r="B362" s="10"/>
      <c r="C362" s="10"/>
      <c r="D362" s="10"/>
      <c r="E362" s="36"/>
      <c r="F362" s="10"/>
      <c r="G362" s="11"/>
      <c r="H362" s="10"/>
      <c r="I362" s="10"/>
      <c r="J362" s="10"/>
      <c r="K362" s="10"/>
      <c r="L362" s="36"/>
      <c r="M362" s="10"/>
      <c r="N362" s="36"/>
      <c r="O362" s="10"/>
      <c r="P362" s="10"/>
    </row>
    <row r="363" spans="1:16">
      <c r="A363" s="10"/>
      <c r="B363" s="10"/>
      <c r="C363" s="10"/>
      <c r="D363" s="10"/>
      <c r="E363" s="36"/>
      <c r="F363" s="10"/>
      <c r="G363" s="11"/>
      <c r="H363" s="10"/>
      <c r="I363" s="10"/>
      <c r="J363" s="10"/>
      <c r="K363" s="10"/>
      <c r="L363" s="36"/>
      <c r="M363" s="10"/>
      <c r="N363" s="36"/>
      <c r="O363" s="10"/>
      <c r="P363" s="10"/>
    </row>
    <row r="364" spans="1:16">
      <c r="A364" s="10"/>
      <c r="B364" s="10"/>
      <c r="C364" s="10"/>
      <c r="D364" s="10"/>
      <c r="E364" s="36"/>
      <c r="F364" s="10"/>
      <c r="G364" s="11"/>
      <c r="H364" s="10"/>
      <c r="I364" s="10"/>
      <c r="J364" s="10"/>
      <c r="K364" s="10"/>
      <c r="L364" s="36"/>
      <c r="M364" s="10"/>
      <c r="N364" s="36"/>
      <c r="O364" s="10"/>
      <c r="P364" s="10"/>
    </row>
    <row r="365" spans="1:16">
      <c r="A365" s="10"/>
      <c r="B365" s="10"/>
      <c r="C365" s="10"/>
      <c r="D365" s="10"/>
      <c r="E365" s="36"/>
      <c r="F365" s="10"/>
      <c r="G365" s="11"/>
      <c r="H365" s="10"/>
      <c r="I365" s="10"/>
      <c r="J365" s="10"/>
      <c r="K365" s="10"/>
      <c r="L365" s="36"/>
      <c r="M365" s="10"/>
      <c r="N365" s="36"/>
      <c r="O365" s="10"/>
      <c r="P365" s="10"/>
    </row>
    <row r="366" spans="1:16">
      <c r="A366" s="10"/>
      <c r="B366" s="10"/>
      <c r="C366" s="10"/>
      <c r="D366" s="10"/>
      <c r="E366" s="36"/>
      <c r="F366" s="10"/>
      <c r="G366" s="11"/>
      <c r="H366" s="10"/>
      <c r="I366" s="10"/>
      <c r="J366" s="10"/>
      <c r="K366" s="10"/>
      <c r="L366" s="36"/>
      <c r="M366" s="10"/>
      <c r="N366" s="36"/>
      <c r="O366" s="10"/>
      <c r="P366" s="10"/>
    </row>
    <row r="367" spans="1:16">
      <c r="A367" s="10"/>
      <c r="B367" s="10"/>
      <c r="C367" s="10"/>
      <c r="D367" s="10"/>
      <c r="E367" s="36"/>
      <c r="F367" s="10"/>
      <c r="G367" s="11"/>
      <c r="H367" s="10"/>
      <c r="I367" s="10"/>
      <c r="J367" s="10"/>
      <c r="K367" s="10"/>
      <c r="L367" s="36"/>
      <c r="M367" s="10"/>
      <c r="N367" s="36"/>
      <c r="O367" s="10"/>
      <c r="P367" s="10"/>
    </row>
    <row r="368" spans="1:16">
      <c r="A368" s="10"/>
      <c r="B368" s="10"/>
      <c r="C368" s="10"/>
      <c r="D368" s="10"/>
      <c r="E368" s="36"/>
      <c r="F368" s="10"/>
      <c r="G368" s="11"/>
      <c r="H368" s="10"/>
      <c r="I368" s="10"/>
      <c r="J368" s="10"/>
      <c r="K368" s="10"/>
      <c r="L368" s="36"/>
      <c r="M368" s="10"/>
      <c r="N368" s="36"/>
      <c r="O368" s="10"/>
      <c r="P368" s="10"/>
    </row>
    <row r="369" spans="1:16">
      <c r="A369" s="10"/>
      <c r="B369" s="10"/>
      <c r="C369" s="10"/>
      <c r="D369" s="10"/>
      <c r="E369" s="36"/>
      <c r="F369" s="10"/>
      <c r="G369" s="11"/>
      <c r="H369" s="10"/>
      <c r="I369" s="10"/>
      <c r="J369" s="10"/>
      <c r="K369" s="10"/>
      <c r="L369" s="36"/>
      <c r="M369" s="10"/>
      <c r="N369" s="36"/>
      <c r="O369" s="10"/>
      <c r="P369" s="10"/>
    </row>
    <row r="370" spans="1:16">
      <c r="A370" s="10"/>
      <c r="B370" s="10"/>
      <c r="C370" s="10"/>
      <c r="D370" s="10"/>
      <c r="E370" s="36"/>
      <c r="F370" s="10"/>
      <c r="G370" s="11"/>
      <c r="H370" s="10"/>
      <c r="I370" s="10"/>
      <c r="J370" s="10"/>
      <c r="K370" s="10"/>
      <c r="L370" s="36"/>
      <c r="M370" s="10"/>
      <c r="N370" s="36"/>
      <c r="O370" s="10"/>
      <c r="P370" s="10"/>
    </row>
    <row r="371" spans="1:16">
      <c r="A371" s="10"/>
      <c r="B371" s="10"/>
      <c r="C371" s="10"/>
      <c r="D371" s="10"/>
      <c r="E371" s="36"/>
      <c r="F371" s="10"/>
      <c r="G371" s="11"/>
      <c r="H371" s="10"/>
      <c r="I371" s="10"/>
      <c r="J371" s="10"/>
      <c r="K371" s="10"/>
      <c r="L371" s="36"/>
      <c r="M371" s="10"/>
      <c r="N371" s="36"/>
      <c r="O371" s="10"/>
      <c r="P371" s="10"/>
    </row>
    <row r="372" spans="1:16">
      <c r="A372" s="10"/>
      <c r="B372" s="10"/>
      <c r="C372" s="10"/>
      <c r="D372" s="10"/>
      <c r="E372" s="36"/>
      <c r="F372" s="10"/>
      <c r="G372" s="11"/>
      <c r="H372" s="10"/>
      <c r="I372" s="10"/>
      <c r="J372" s="10"/>
      <c r="K372" s="10"/>
      <c r="L372" s="36"/>
      <c r="M372" s="10"/>
      <c r="N372" s="36"/>
      <c r="O372" s="10"/>
      <c r="P372" s="10"/>
    </row>
    <row r="373" spans="1:16">
      <c r="A373" s="10"/>
      <c r="B373" s="10"/>
      <c r="C373" s="10"/>
      <c r="D373" s="10"/>
      <c r="E373" s="36"/>
      <c r="F373" s="10"/>
      <c r="G373" s="11"/>
      <c r="H373" s="10"/>
      <c r="I373" s="10"/>
      <c r="J373" s="10"/>
      <c r="K373" s="10"/>
      <c r="L373" s="36"/>
      <c r="M373" s="10"/>
      <c r="N373" s="36"/>
      <c r="O373" s="10"/>
      <c r="P373" s="10"/>
    </row>
    <row r="374" spans="1:16">
      <c r="A374" s="10"/>
      <c r="B374" s="10"/>
      <c r="C374" s="10"/>
      <c r="D374" s="10"/>
      <c r="E374" s="36"/>
      <c r="F374" s="10"/>
      <c r="G374" s="11"/>
      <c r="H374" s="10"/>
      <c r="I374" s="10"/>
      <c r="J374" s="10"/>
      <c r="K374" s="10"/>
      <c r="L374" s="36"/>
      <c r="M374" s="10"/>
      <c r="N374" s="36"/>
      <c r="O374" s="10"/>
      <c r="P374" s="10"/>
    </row>
    <row r="375" spans="1:16">
      <c r="A375" s="10"/>
      <c r="B375" s="10"/>
      <c r="C375" s="10"/>
      <c r="D375" s="10"/>
      <c r="E375" s="36"/>
      <c r="F375" s="10"/>
      <c r="G375" s="11"/>
      <c r="H375" s="10"/>
      <c r="I375" s="10"/>
      <c r="J375" s="10"/>
      <c r="K375" s="10"/>
      <c r="L375" s="36"/>
      <c r="M375" s="10"/>
      <c r="N375" s="36"/>
      <c r="O375" s="10"/>
      <c r="P375" s="10"/>
    </row>
    <row r="376" spans="1:16">
      <c r="A376" s="10"/>
      <c r="B376" s="10"/>
      <c r="C376" s="10"/>
      <c r="D376" s="10"/>
      <c r="E376" s="36"/>
      <c r="F376" s="10"/>
      <c r="G376" s="11"/>
      <c r="H376" s="10"/>
      <c r="I376" s="10"/>
      <c r="J376" s="10"/>
      <c r="K376" s="10"/>
      <c r="L376" s="36"/>
      <c r="M376" s="10"/>
      <c r="N376" s="36"/>
      <c r="O376" s="10"/>
      <c r="P376" s="10"/>
    </row>
    <row r="377" spans="1:16">
      <c r="A377" s="10"/>
      <c r="B377" s="10"/>
      <c r="C377" s="10"/>
      <c r="D377" s="10"/>
      <c r="E377" s="36"/>
      <c r="F377" s="10"/>
      <c r="G377" s="11"/>
      <c r="H377" s="10"/>
      <c r="I377" s="10"/>
      <c r="J377" s="10"/>
      <c r="K377" s="10"/>
      <c r="L377" s="36"/>
      <c r="M377" s="10"/>
      <c r="N377" s="36"/>
      <c r="O377" s="10"/>
      <c r="P377" s="10"/>
    </row>
    <row r="378" spans="1:16">
      <c r="A378" s="10"/>
      <c r="B378" s="10"/>
      <c r="C378" s="10"/>
      <c r="D378" s="10"/>
      <c r="E378" s="36"/>
      <c r="F378" s="10"/>
      <c r="G378" s="11"/>
      <c r="H378" s="10"/>
      <c r="I378" s="10"/>
      <c r="J378" s="10"/>
      <c r="K378" s="10"/>
      <c r="L378" s="36"/>
      <c r="M378" s="10"/>
      <c r="N378" s="36"/>
      <c r="O378" s="10"/>
      <c r="P378" s="10"/>
    </row>
    <row r="379" spans="1:16">
      <c r="A379" s="10"/>
      <c r="B379" s="10"/>
      <c r="C379" s="10"/>
      <c r="D379" s="10"/>
      <c r="E379" s="36"/>
      <c r="F379" s="10"/>
      <c r="G379" s="11"/>
      <c r="H379" s="10"/>
      <c r="I379" s="10"/>
      <c r="J379" s="10"/>
      <c r="K379" s="10"/>
      <c r="L379" s="36"/>
      <c r="M379" s="10"/>
      <c r="N379" s="36"/>
      <c r="O379" s="10"/>
      <c r="P379" s="10"/>
    </row>
    <row r="380" spans="1:16">
      <c r="A380" s="10"/>
      <c r="B380" s="10"/>
      <c r="C380" s="10"/>
      <c r="D380" s="10"/>
      <c r="E380" s="36"/>
      <c r="F380" s="10"/>
      <c r="G380" s="11"/>
      <c r="H380" s="10"/>
      <c r="I380" s="10"/>
      <c r="J380" s="10"/>
      <c r="K380" s="10"/>
      <c r="L380" s="36"/>
      <c r="M380" s="10"/>
      <c r="N380" s="36"/>
      <c r="O380" s="10"/>
      <c r="P380" s="10"/>
    </row>
    <row r="381" spans="1:16">
      <c r="A381" s="10"/>
      <c r="B381" s="10"/>
      <c r="C381" s="10"/>
      <c r="D381" s="10"/>
      <c r="E381" s="36"/>
      <c r="F381" s="10"/>
      <c r="G381" s="11"/>
      <c r="H381" s="10"/>
      <c r="I381" s="10"/>
      <c r="J381" s="10"/>
      <c r="K381" s="10"/>
      <c r="L381" s="36"/>
      <c r="M381" s="10"/>
      <c r="N381" s="36"/>
      <c r="O381" s="10"/>
      <c r="P381" s="10"/>
    </row>
    <row r="382" spans="1:16">
      <c r="A382" s="10"/>
      <c r="B382" s="10"/>
      <c r="C382" s="10"/>
      <c r="D382" s="10"/>
      <c r="E382" s="36"/>
      <c r="F382" s="10"/>
      <c r="G382" s="11"/>
      <c r="H382" s="10"/>
      <c r="I382" s="10"/>
      <c r="J382" s="10"/>
      <c r="K382" s="10"/>
      <c r="L382" s="36"/>
      <c r="M382" s="10"/>
      <c r="N382" s="36"/>
      <c r="O382" s="10"/>
      <c r="P382" s="10"/>
    </row>
    <row r="383" spans="1:16">
      <c r="A383" s="10"/>
      <c r="B383" s="10"/>
      <c r="C383" s="10"/>
      <c r="D383" s="10"/>
      <c r="E383" s="36"/>
      <c r="F383" s="10"/>
      <c r="G383" s="11"/>
      <c r="H383" s="10"/>
      <c r="I383" s="10"/>
      <c r="J383" s="10"/>
      <c r="K383" s="10"/>
      <c r="L383" s="36"/>
      <c r="M383" s="10"/>
      <c r="N383" s="36"/>
      <c r="O383" s="10"/>
      <c r="P383" s="10"/>
    </row>
    <row r="384" spans="1:16">
      <c r="A384" s="10"/>
      <c r="B384" s="10"/>
      <c r="C384" s="10"/>
      <c r="D384" s="10"/>
      <c r="E384" s="36"/>
      <c r="F384" s="10"/>
      <c r="G384" s="11"/>
      <c r="H384" s="10"/>
      <c r="I384" s="10"/>
      <c r="J384" s="10"/>
      <c r="K384" s="10"/>
      <c r="L384" s="36"/>
      <c r="M384" s="10"/>
      <c r="N384" s="36"/>
      <c r="O384" s="10"/>
      <c r="P384" s="10"/>
    </row>
    <row r="385" spans="1:16">
      <c r="A385" s="10"/>
      <c r="B385" s="10"/>
      <c r="C385" s="10"/>
      <c r="D385" s="10"/>
      <c r="E385" s="36"/>
      <c r="F385" s="10"/>
      <c r="G385" s="11"/>
      <c r="H385" s="10"/>
      <c r="I385" s="10"/>
      <c r="J385" s="10"/>
      <c r="K385" s="10"/>
      <c r="L385" s="36"/>
      <c r="M385" s="10"/>
      <c r="N385" s="36"/>
      <c r="O385" s="10"/>
      <c r="P385" s="10"/>
    </row>
    <row r="386" spans="1:16">
      <c r="A386" s="10"/>
      <c r="B386" s="10"/>
      <c r="C386" s="10"/>
      <c r="D386" s="10"/>
      <c r="E386" s="36"/>
      <c r="F386" s="10"/>
      <c r="G386" s="11"/>
      <c r="H386" s="10"/>
      <c r="I386" s="10"/>
      <c r="J386" s="10"/>
      <c r="K386" s="10"/>
      <c r="L386" s="36"/>
      <c r="M386" s="10"/>
      <c r="N386" s="36"/>
      <c r="O386" s="10"/>
      <c r="P386" s="10"/>
    </row>
    <row r="387" spans="1:16">
      <c r="A387" s="10"/>
      <c r="B387" s="10"/>
      <c r="C387" s="10"/>
      <c r="D387" s="10"/>
      <c r="E387" s="36"/>
      <c r="F387" s="10"/>
      <c r="G387" s="11"/>
      <c r="H387" s="10"/>
      <c r="I387" s="10"/>
      <c r="J387" s="10"/>
      <c r="K387" s="10"/>
      <c r="L387" s="36"/>
      <c r="M387" s="10"/>
      <c r="N387" s="36"/>
      <c r="O387" s="10"/>
      <c r="P387" s="10"/>
    </row>
    <row r="388" spans="1:16">
      <c r="A388" s="10"/>
      <c r="B388" s="10"/>
      <c r="C388" s="10"/>
      <c r="D388" s="10"/>
      <c r="E388" s="36"/>
      <c r="F388" s="10"/>
      <c r="G388" s="11"/>
      <c r="H388" s="10"/>
      <c r="I388" s="10"/>
      <c r="J388" s="10"/>
      <c r="K388" s="10"/>
      <c r="L388" s="36"/>
      <c r="M388" s="10"/>
      <c r="N388" s="36"/>
      <c r="O388" s="10"/>
      <c r="P388" s="10"/>
    </row>
    <row r="389" spans="1:16">
      <c r="A389" s="10"/>
      <c r="B389" s="10"/>
      <c r="C389" s="10"/>
      <c r="D389" s="10"/>
      <c r="E389" s="36"/>
      <c r="F389" s="10"/>
      <c r="G389" s="11"/>
      <c r="H389" s="10"/>
      <c r="I389" s="10"/>
      <c r="J389" s="10"/>
      <c r="K389" s="10"/>
      <c r="L389" s="36"/>
      <c r="M389" s="10"/>
      <c r="N389" s="36"/>
      <c r="O389" s="10"/>
      <c r="P389" s="10"/>
    </row>
    <row r="390" spans="1:16">
      <c r="A390" s="10"/>
      <c r="B390" s="10"/>
      <c r="C390" s="10"/>
      <c r="D390" s="10"/>
      <c r="E390" s="36"/>
      <c r="F390" s="10"/>
      <c r="G390" s="11"/>
      <c r="H390" s="10"/>
      <c r="I390" s="10"/>
      <c r="J390" s="10"/>
      <c r="K390" s="10"/>
      <c r="L390" s="36"/>
      <c r="M390" s="10"/>
      <c r="N390" s="36"/>
      <c r="O390" s="10"/>
      <c r="P390" s="10"/>
    </row>
    <row r="391" spans="1:16">
      <c r="A391" s="10"/>
      <c r="B391" s="10"/>
      <c r="C391" s="10"/>
      <c r="D391" s="10"/>
      <c r="E391" s="36"/>
      <c r="F391" s="10"/>
      <c r="G391" s="11"/>
      <c r="H391" s="10"/>
      <c r="I391" s="10"/>
      <c r="J391" s="10"/>
      <c r="K391" s="10"/>
      <c r="L391" s="36"/>
      <c r="M391" s="10"/>
      <c r="N391" s="36"/>
      <c r="O391" s="10"/>
      <c r="P391" s="10"/>
    </row>
    <row r="392" spans="1:16">
      <c r="A392" s="10"/>
      <c r="B392" s="10"/>
      <c r="C392" s="10"/>
      <c r="D392" s="10"/>
      <c r="E392" s="36"/>
      <c r="F392" s="10"/>
      <c r="G392" s="11"/>
      <c r="H392" s="10"/>
      <c r="I392" s="10"/>
      <c r="J392" s="10"/>
      <c r="K392" s="10"/>
      <c r="L392" s="36"/>
      <c r="M392" s="10"/>
      <c r="N392" s="36"/>
      <c r="O392" s="10"/>
      <c r="P392" s="10"/>
    </row>
    <row r="393" spans="1:16">
      <c r="A393" s="10"/>
      <c r="B393" s="10"/>
      <c r="C393" s="10"/>
      <c r="D393" s="10"/>
      <c r="E393" s="36"/>
      <c r="F393" s="10"/>
      <c r="G393" s="11"/>
      <c r="H393" s="10"/>
      <c r="I393" s="10"/>
      <c r="J393" s="10"/>
      <c r="K393" s="10"/>
      <c r="L393" s="36"/>
      <c r="M393" s="10"/>
      <c r="N393" s="36"/>
      <c r="O393" s="10"/>
      <c r="P393" s="10"/>
    </row>
    <row r="394" spans="1:16">
      <c r="A394" s="10"/>
      <c r="B394" s="10"/>
      <c r="C394" s="10"/>
      <c r="D394" s="10"/>
      <c r="E394" s="36"/>
      <c r="F394" s="10"/>
      <c r="G394" s="11"/>
      <c r="H394" s="10"/>
      <c r="I394" s="10"/>
      <c r="J394" s="10"/>
      <c r="K394" s="10"/>
      <c r="L394" s="36"/>
      <c r="M394" s="10"/>
      <c r="N394" s="36"/>
      <c r="O394" s="10"/>
      <c r="P394" s="10"/>
    </row>
    <row r="395" spans="1:16">
      <c r="A395" s="10"/>
      <c r="B395" s="10"/>
      <c r="C395" s="10"/>
      <c r="D395" s="10"/>
      <c r="E395" s="36"/>
      <c r="F395" s="10"/>
      <c r="G395" s="11"/>
      <c r="H395" s="10"/>
      <c r="I395" s="10"/>
      <c r="J395" s="10"/>
      <c r="K395" s="10"/>
      <c r="L395" s="36"/>
      <c r="M395" s="10"/>
      <c r="N395" s="36"/>
      <c r="O395" s="10"/>
      <c r="P395" s="10"/>
    </row>
    <row r="396" spans="1:16">
      <c r="A396" s="10"/>
      <c r="B396" s="10"/>
      <c r="C396" s="10"/>
      <c r="D396" s="10"/>
      <c r="E396" s="36"/>
      <c r="F396" s="10"/>
      <c r="G396" s="11"/>
      <c r="H396" s="10"/>
      <c r="I396" s="10"/>
      <c r="J396" s="10"/>
      <c r="K396" s="10"/>
      <c r="L396" s="36"/>
      <c r="M396" s="10"/>
      <c r="N396" s="36"/>
      <c r="O396" s="10"/>
      <c r="P396" s="10"/>
    </row>
    <row r="397" spans="1:16">
      <c r="A397" s="10"/>
      <c r="B397" s="10"/>
      <c r="C397" s="10"/>
      <c r="D397" s="10"/>
      <c r="E397" s="36"/>
      <c r="F397" s="10"/>
      <c r="G397" s="11"/>
      <c r="H397" s="10"/>
      <c r="I397" s="10"/>
      <c r="J397" s="10"/>
      <c r="K397" s="10"/>
      <c r="L397" s="36"/>
      <c r="M397" s="10"/>
      <c r="N397" s="36"/>
      <c r="O397" s="10"/>
      <c r="P397" s="10"/>
    </row>
    <row r="398" spans="1:16">
      <c r="A398" s="10"/>
      <c r="B398" s="10"/>
      <c r="C398" s="10"/>
      <c r="D398" s="10"/>
      <c r="E398" s="36"/>
      <c r="F398" s="10"/>
      <c r="G398" s="11"/>
      <c r="H398" s="10"/>
      <c r="I398" s="10"/>
      <c r="J398" s="10"/>
      <c r="K398" s="10"/>
      <c r="L398" s="36"/>
      <c r="M398" s="10"/>
      <c r="N398" s="36"/>
      <c r="O398" s="10"/>
      <c r="P398" s="10"/>
    </row>
    <row r="399" spans="1:16">
      <c r="A399" s="10"/>
      <c r="B399" s="10"/>
      <c r="C399" s="10"/>
      <c r="D399" s="10"/>
      <c r="E399" s="36"/>
      <c r="F399" s="10"/>
      <c r="G399" s="11"/>
      <c r="H399" s="10"/>
      <c r="I399" s="10"/>
      <c r="J399" s="10"/>
      <c r="K399" s="10"/>
      <c r="L399" s="36"/>
      <c r="M399" s="10"/>
      <c r="N399" s="36"/>
      <c r="O399" s="10"/>
      <c r="P399" s="10"/>
    </row>
    <row r="400" spans="1:16">
      <c r="A400" s="10"/>
      <c r="B400" s="10"/>
      <c r="C400" s="10"/>
      <c r="D400" s="10"/>
      <c r="E400" s="36"/>
      <c r="F400" s="10"/>
      <c r="G400" s="11"/>
      <c r="H400" s="10"/>
      <c r="I400" s="10"/>
      <c r="J400" s="10"/>
      <c r="K400" s="10"/>
      <c r="L400" s="36"/>
      <c r="M400" s="10"/>
      <c r="N400" s="36"/>
      <c r="O400" s="10"/>
      <c r="P400" s="10"/>
    </row>
    <row r="401" spans="1:16">
      <c r="A401" s="10"/>
      <c r="B401" s="10"/>
      <c r="C401" s="10"/>
      <c r="D401" s="10"/>
      <c r="E401" s="36"/>
      <c r="F401" s="10"/>
      <c r="G401" s="11"/>
      <c r="H401" s="10"/>
      <c r="I401" s="10"/>
      <c r="J401" s="10"/>
      <c r="K401" s="10"/>
      <c r="L401" s="36"/>
      <c r="M401" s="10"/>
      <c r="N401" s="36"/>
      <c r="O401" s="10"/>
      <c r="P401" s="10"/>
    </row>
    <row r="402" spans="1:16">
      <c r="A402" s="10"/>
      <c r="B402" s="10"/>
      <c r="C402" s="10"/>
      <c r="D402" s="10"/>
      <c r="E402" s="36"/>
      <c r="F402" s="10"/>
      <c r="G402" s="11"/>
      <c r="H402" s="10"/>
      <c r="I402" s="10"/>
      <c r="J402" s="10"/>
      <c r="K402" s="10"/>
      <c r="L402" s="36"/>
      <c r="M402" s="10"/>
      <c r="N402" s="36"/>
      <c r="O402" s="10"/>
      <c r="P402" s="10"/>
    </row>
    <row r="403" spans="1:16">
      <c r="A403" s="10"/>
      <c r="B403" s="10"/>
      <c r="C403" s="10"/>
      <c r="D403" s="10"/>
      <c r="E403" s="36"/>
      <c r="F403" s="10"/>
      <c r="G403" s="11"/>
      <c r="H403" s="10"/>
      <c r="I403" s="10"/>
      <c r="J403" s="10"/>
      <c r="K403" s="10"/>
      <c r="L403" s="36"/>
      <c r="M403" s="10"/>
      <c r="N403" s="36"/>
      <c r="O403" s="10"/>
      <c r="P403" s="10"/>
    </row>
    <row r="404" spans="1:16">
      <c r="A404" s="10"/>
      <c r="B404" s="10"/>
      <c r="C404" s="10"/>
      <c r="D404" s="10"/>
      <c r="E404" s="36"/>
      <c r="F404" s="10"/>
      <c r="G404" s="11"/>
      <c r="H404" s="10"/>
      <c r="I404" s="10"/>
      <c r="J404" s="10"/>
      <c r="K404" s="10"/>
      <c r="L404" s="36"/>
      <c r="M404" s="10"/>
      <c r="N404" s="36"/>
      <c r="O404" s="10"/>
      <c r="P404" s="10"/>
    </row>
    <row r="405" spans="1:16">
      <c r="A405" s="10"/>
      <c r="B405" s="10"/>
      <c r="C405" s="10"/>
      <c r="D405" s="10"/>
      <c r="E405" s="36"/>
      <c r="F405" s="10"/>
      <c r="G405" s="11"/>
      <c r="H405" s="10"/>
      <c r="I405" s="10"/>
      <c r="J405" s="10"/>
      <c r="K405" s="10"/>
      <c r="L405" s="36"/>
      <c r="M405" s="10"/>
      <c r="N405" s="36"/>
      <c r="O405" s="10"/>
      <c r="P405" s="10"/>
    </row>
    <row r="406" spans="1:16">
      <c r="A406" s="10"/>
      <c r="B406" s="10"/>
      <c r="C406" s="10"/>
      <c r="D406" s="10"/>
      <c r="E406" s="36"/>
      <c r="F406" s="10"/>
      <c r="G406" s="11"/>
      <c r="H406" s="10"/>
      <c r="I406" s="10"/>
      <c r="J406" s="10"/>
      <c r="K406" s="10"/>
      <c r="L406" s="36"/>
      <c r="M406" s="10"/>
      <c r="N406" s="36"/>
      <c r="O406" s="10"/>
      <c r="P406" s="10"/>
    </row>
    <row r="407" spans="1:16">
      <c r="A407" s="10"/>
      <c r="B407" s="10"/>
      <c r="C407" s="10"/>
      <c r="D407" s="10"/>
      <c r="E407" s="36"/>
      <c r="F407" s="10"/>
      <c r="G407" s="11"/>
      <c r="H407" s="10"/>
      <c r="I407" s="10"/>
      <c r="J407" s="10"/>
      <c r="K407" s="10"/>
      <c r="L407" s="36"/>
      <c r="M407" s="10"/>
      <c r="N407" s="36"/>
      <c r="O407" s="10"/>
      <c r="P407" s="10"/>
    </row>
    <row r="408" spans="1:16">
      <c r="A408" s="10"/>
      <c r="B408" s="10"/>
      <c r="C408" s="10"/>
      <c r="D408" s="10"/>
      <c r="E408" s="36"/>
      <c r="F408" s="10"/>
      <c r="G408" s="11"/>
      <c r="H408" s="10"/>
      <c r="I408" s="10"/>
      <c r="J408" s="10"/>
      <c r="K408" s="10"/>
      <c r="L408" s="36"/>
      <c r="M408" s="10"/>
      <c r="N408" s="36"/>
      <c r="O408" s="10"/>
      <c r="P408" s="10"/>
    </row>
    <row r="409" spans="1:16">
      <c r="A409" s="10"/>
      <c r="B409" s="10"/>
      <c r="C409" s="10"/>
      <c r="D409" s="10"/>
      <c r="E409" s="36"/>
      <c r="F409" s="10"/>
      <c r="G409" s="11"/>
      <c r="H409" s="10"/>
      <c r="I409" s="10"/>
      <c r="J409" s="10"/>
      <c r="K409" s="10"/>
      <c r="L409" s="36"/>
      <c r="M409" s="10"/>
      <c r="N409" s="36"/>
      <c r="O409" s="10"/>
      <c r="P409" s="10"/>
    </row>
    <row r="410" spans="1:16">
      <c r="A410" s="10"/>
      <c r="B410" s="10"/>
      <c r="C410" s="10"/>
      <c r="D410" s="10"/>
      <c r="E410" s="36"/>
      <c r="F410" s="10"/>
      <c r="G410" s="11"/>
      <c r="H410" s="10"/>
      <c r="I410" s="10"/>
      <c r="J410" s="10"/>
      <c r="K410" s="10"/>
      <c r="L410" s="36"/>
      <c r="M410" s="10"/>
      <c r="N410" s="36"/>
      <c r="O410" s="10"/>
      <c r="P410" s="10"/>
    </row>
    <row r="411" spans="1:16">
      <c r="A411" s="10"/>
      <c r="B411" s="10"/>
      <c r="C411" s="10"/>
      <c r="D411" s="10"/>
      <c r="E411" s="36"/>
      <c r="F411" s="10"/>
      <c r="G411" s="11"/>
      <c r="H411" s="10"/>
      <c r="I411" s="10"/>
      <c r="J411" s="10"/>
      <c r="K411" s="10"/>
      <c r="L411" s="36"/>
      <c r="M411" s="10"/>
      <c r="N411" s="36"/>
      <c r="O411" s="10"/>
      <c r="P411" s="10"/>
    </row>
    <row r="412" spans="1:16">
      <c r="A412" s="10"/>
      <c r="B412" s="10"/>
      <c r="C412" s="10"/>
      <c r="D412" s="10"/>
      <c r="E412" s="36"/>
      <c r="F412" s="10"/>
      <c r="G412" s="11"/>
      <c r="H412" s="10"/>
      <c r="I412" s="10"/>
      <c r="J412" s="10"/>
      <c r="K412" s="10"/>
      <c r="L412" s="36"/>
      <c r="M412" s="10"/>
      <c r="N412" s="36"/>
      <c r="O412" s="10"/>
      <c r="P412" s="10"/>
    </row>
    <row r="413" spans="1:16">
      <c r="A413" s="10"/>
      <c r="B413" s="10"/>
      <c r="C413" s="10"/>
      <c r="D413" s="10"/>
      <c r="E413" s="36"/>
      <c r="F413" s="10"/>
      <c r="G413" s="11"/>
      <c r="H413" s="10"/>
      <c r="I413" s="10"/>
      <c r="J413" s="10"/>
      <c r="K413" s="10"/>
      <c r="L413" s="36"/>
      <c r="M413" s="10"/>
      <c r="N413" s="36"/>
      <c r="O413" s="10"/>
      <c r="P413" s="10"/>
    </row>
    <row r="414" spans="1:16">
      <c r="A414" s="10"/>
      <c r="B414" s="10"/>
      <c r="C414" s="10"/>
      <c r="D414" s="10"/>
      <c r="E414" s="36"/>
      <c r="F414" s="10"/>
      <c r="G414" s="11"/>
      <c r="H414" s="10"/>
      <c r="I414" s="10"/>
      <c r="J414" s="10"/>
      <c r="K414" s="10"/>
      <c r="L414" s="36"/>
      <c r="M414" s="10"/>
      <c r="N414" s="36"/>
      <c r="O414" s="10"/>
      <c r="P414" s="10"/>
    </row>
    <row r="415" spans="1:16">
      <c r="A415" s="10"/>
      <c r="B415" s="10"/>
      <c r="C415" s="10"/>
      <c r="D415" s="10"/>
      <c r="E415" s="36"/>
      <c r="F415" s="10"/>
      <c r="G415" s="11"/>
      <c r="H415" s="10"/>
      <c r="I415" s="10"/>
      <c r="J415" s="10"/>
      <c r="K415" s="10"/>
      <c r="L415" s="36"/>
      <c r="M415" s="10"/>
      <c r="N415" s="36"/>
      <c r="O415" s="10"/>
      <c r="P415" s="10"/>
    </row>
    <row r="416" spans="1:16">
      <c r="A416" s="10"/>
      <c r="B416" s="10"/>
      <c r="C416" s="10"/>
      <c r="D416" s="10"/>
      <c r="E416" s="36"/>
      <c r="F416" s="10"/>
      <c r="G416" s="11"/>
      <c r="H416" s="10"/>
      <c r="I416" s="10"/>
      <c r="J416" s="10"/>
      <c r="K416" s="10"/>
      <c r="L416" s="36"/>
      <c r="M416" s="10"/>
      <c r="N416" s="36"/>
      <c r="O416" s="10"/>
      <c r="P416" s="10"/>
    </row>
    <row r="417" spans="1:16">
      <c r="A417" s="10"/>
      <c r="B417" s="10"/>
      <c r="C417" s="10"/>
      <c r="D417" s="10"/>
      <c r="E417" s="36"/>
      <c r="F417" s="10"/>
      <c r="G417" s="11"/>
      <c r="H417" s="10"/>
      <c r="I417" s="10"/>
      <c r="J417" s="10"/>
      <c r="K417" s="10"/>
      <c r="L417" s="36"/>
      <c r="M417" s="10"/>
      <c r="N417" s="36"/>
      <c r="O417" s="10"/>
      <c r="P417" s="10"/>
    </row>
    <row r="418" spans="1:16">
      <c r="A418" s="10"/>
      <c r="B418" s="10"/>
      <c r="C418" s="10"/>
      <c r="D418" s="10"/>
      <c r="E418" s="36"/>
      <c r="F418" s="10"/>
      <c r="G418" s="11"/>
      <c r="H418" s="10"/>
      <c r="I418" s="10"/>
      <c r="J418" s="10"/>
      <c r="K418" s="10"/>
      <c r="L418" s="36"/>
      <c r="M418" s="10"/>
      <c r="N418" s="36"/>
      <c r="O418" s="10"/>
      <c r="P418" s="10"/>
    </row>
    <row r="419" spans="1:16">
      <c r="A419" s="10"/>
      <c r="B419" s="10"/>
      <c r="C419" s="10"/>
      <c r="D419" s="10"/>
      <c r="E419" s="36"/>
      <c r="F419" s="10"/>
      <c r="G419" s="11"/>
      <c r="H419" s="10"/>
      <c r="I419" s="10"/>
      <c r="J419" s="10"/>
      <c r="K419" s="10"/>
      <c r="L419" s="36"/>
      <c r="M419" s="10"/>
      <c r="N419" s="36"/>
      <c r="O419" s="10"/>
      <c r="P419" s="10"/>
    </row>
    <row r="420" spans="1:16">
      <c r="A420" s="10"/>
      <c r="B420" s="10"/>
      <c r="C420" s="10"/>
      <c r="D420" s="10"/>
      <c r="E420" s="36"/>
      <c r="F420" s="10"/>
      <c r="G420" s="11"/>
      <c r="H420" s="10"/>
      <c r="I420" s="10"/>
      <c r="J420" s="10"/>
      <c r="K420" s="10"/>
      <c r="L420" s="36"/>
      <c r="M420" s="10"/>
      <c r="N420" s="36"/>
      <c r="O420" s="10"/>
      <c r="P420" s="10"/>
    </row>
    <row r="421" spans="1:16">
      <c r="A421" s="10"/>
      <c r="B421" s="10"/>
      <c r="C421" s="10"/>
      <c r="D421" s="10"/>
      <c r="E421" s="36"/>
      <c r="F421" s="10"/>
      <c r="G421" s="11"/>
      <c r="H421" s="10"/>
      <c r="I421" s="10"/>
      <c r="J421" s="10"/>
      <c r="K421" s="10"/>
      <c r="L421" s="36"/>
      <c r="M421" s="10"/>
      <c r="N421" s="36"/>
      <c r="O421" s="10"/>
      <c r="P421" s="10"/>
    </row>
    <row r="422" spans="1:16">
      <c r="A422" s="10"/>
      <c r="B422" s="10"/>
      <c r="C422" s="10"/>
      <c r="D422" s="10"/>
      <c r="E422" s="36"/>
      <c r="F422" s="10"/>
      <c r="G422" s="11"/>
      <c r="H422" s="10"/>
      <c r="I422" s="10"/>
      <c r="J422" s="10"/>
      <c r="K422" s="10"/>
      <c r="L422" s="36"/>
      <c r="M422" s="10"/>
      <c r="N422" s="36"/>
      <c r="O422" s="10"/>
      <c r="P422" s="10"/>
    </row>
    <row r="423" spans="1:16">
      <c r="A423" s="10"/>
      <c r="B423" s="10"/>
      <c r="C423" s="10"/>
      <c r="D423" s="10"/>
      <c r="E423" s="36"/>
      <c r="F423" s="10"/>
      <c r="G423" s="11"/>
      <c r="H423" s="10"/>
      <c r="I423" s="10"/>
      <c r="J423" s="10"/>
      <c r="K423" s="10"/>
      <c r="L423" s="36"/>
      <c r="M423" s="10"/>
      <c r="N423" s="36"/>
      <c r="O423" s="10"/>
      <c r="P423" s="10"/>
    </row>
    <row r="424" spans="1:16">
      <c r="A424" s="10"/>
      <c r="B424" s="10"/>
      <c r="C424" s="10"/>
      <c r="D424" s="10"/>
      <c r="E424" s="36"/>
      <c r="F424" s="10"/>
      <c r="G424" s="11"/>
      <c r="H424" s="10"/>
      <c r="I424" s="10"/>
      <c r="J424" s="10"/>
      <c r="K424" s="10"/>
      <c r="L424" s="36"/>
      <c r="M424" s="10"/>
      <c r="N424" s="36"/>
      <c r="O424" s="10"/>
      <c r="P424" s="10"/>
    </row>
    <row r="425" spans="1:16">
      <c r="A425" s="10"/>
      <c r="B425" s="10"/>
      <c r="C425" s="10"/>
      <c r="D425" s="10"/>
      <c r="E425" s="36"/>
      <c r="F425" s="10"/>
      <c r="G425" s="11"/>
      <c r="H425" s="10"/>
      <c r="I425" s="10"/>
      <c r="J425" s="10"/>
      <c r="K425" s="10"/>
      <c r="L425" s="36"/>
      <c r="M425" s="10"/>
      <c r="N425" s="36"/>
      <c r="O425" s="10"/>
      <c r="P425" s="10"/>
    </row>
    <row r="426" spans="1:16">
      <c r="A426" s="10"/>
      <c r="B426" s="10"/>
      <c r="C426" s="10"/>
      <c r="D426" s="10"/>
      <c r="E426" s="36"/>
      <c r="F426" s="10"/>
      <c r="G426" s="11"/>
      <c r="H426" s="10"/>
      <c r="I426" s="10"/>
      <c r="J426" s="10"/>
      <c r="K426" s="10"/>
      <c r="L426" s="36"/>
      <c r="M426" s="10"/>
      <c r="N426" s="36"/>
      <c r="O426" s="10"/>
      <c r="P426" s="10"/>
    </row>
    <row r="427" spans="1:16">
      <c r="A427" s="10"/>
      <c r="B427" s="10"/>
      <c r="C427" s="10"/>
      <c r="D427" s="10"/>
      <c r="E427" s="36"/>
      <c r="F427" s="10"/>
      <c r="G427" s="11"/>
      <c r="H427" s="10"/>
      <c r="I427" s="10"/>
      <c r="J427" s="10"/>
      <c r="K427" s="10"/>
      <c r="L427" s="36"/>
      <c r="M427" s="10"/>
      <c r="N427" s="36"/>
      <c r="O427" s="10"/>
      <c r="P427" s="10"/>
    </row>
    <row r="428" spans="1:16">
      <c r="A428" s="10"/>
      <c r="B428" s="10"/>
      <c r="C428" s="10"/>
      <c r="D428" s="10"/>
      <c r="E428" s="36"/>
      <c r="F428" s="10"/>
      <c r="G428" s="11"/>
      <c r="H428" s="10"/>
      <c r="I428" s="10"/>
      <c r="J428" s="10"/>
      <c r="K428" s="10"/>
      <c r="L428" s="36"/>
      <c r="M428" s="10"/>
      <c r="N428" s="36"/>
      <c r="O428" s="10"/>
      <c r="P428" s="10"/>
    </row>
    <row r="429" spans="1:16">
      <c r="A429" s="10"/>
      <c r="B429" s="10"/>
      <c r="C429" s="10"/>
      <c r="D429" s="10"/>
      <c r="E429" s="36"/>
      <c r="F429" s="10"/>
      <c r="G429" s="11"/>
      <c r="H429" s="10"/>
      <c r="I429" s="10"/>
      <c r="J429" s="10"/>
      <c r="K429" s="10"/>
      <c r="L429" s="36"/>
      <c r="M429" s="10"/>
      <c r="N429" s="36"/>
      <c r="O429" s="10"/>
      <c r="P429" s="10"/>
    </row>
    <row r="430" spans="1:16">
      <c r="A430" s="10"/>
      <c r="B430" s="10"/>
      <c r="C430" s="10"/>
      <c r="D430" s="10"/>
      <c r="E430" s="36"/>
      <c r="F430" s="10"/>
      <c r="G430" s="11"/>
      <c r="H430" s="10"/>
      <c r="I430" s="10"/>
      <c r="J430" s="10"/>
      <c r="K430" s="10"/>
      <c r="L430" s="36"/>
      <c r="M430" s="10"/>
      <c r="N430" s="36"/>
      <c r="O430" s="10"/>
      <c r="P430" s="10"/>
    </row>
    <row r="431" spans="1:16">
      <c r="A431" s="10"/>
      <c r="B431" s="10"/>
      <c r="C431" s="10"/>
      <c r="D431" s="10"/>
      <c r="E431" s="36"/>
      <c r="F431" s="10"/>
      <c r="G431" s="11"/>
      <c r="H431" s="10"/>
      <c r="I431" s="10"/>
      <c r="J431" s="10"/>
      <c r="K431" s="10"/>
      <c r="L431" s="36"/>
      <c r="M431" s="10"/>
      <c r="N431" s="36"/>
      <c r="O431" s="10"/>
      <c r="P431" s="10"/>
    </row>
    <row r="432" spans="1:16">
      <c r="A432" s="10"/>
      <c r="B432" s="10"/>
      <c r="C432" s="10"/>
      <c r="D432" s="10"/>
      <c r="E432" s="36"/>
      <c r="F432" s="10"/>
      <c r="G432" s="11"/>
      <c r="H432" s="10"/>
      <c r="I432" s="10"/>
      <c r="J432" s="10"/>
      <c r="K432" s="10"/>
      <c r="L432" s="36"/>
      <c r="M432" s="10"/>
      <c r="N432" s="36"/>
      <c r="O432" s="10"/>
      <c r="P432" s="10"/>
    </row>
    <row r="433" spans="1:16">
      <c r="A433" s="10"/>
      <c r="B433" s="10"/>
      <c r="C433" s="10"/>
      <c r="D433" s="10"/>
      <c r="E433" s="36"/>
      <c r="F433" s="10"/>
      <c r="G433" s="11"/>
      <c r="H433" s="10"/>
      <c r="I433" s="10"/>
      <c r="J433" s="10"/>
      <c r="K433" s="10"/>
      <c r="L433" s="36"/>
      <c r="M433" s="10"/>
      <c r="N433" s="36"/>
      <c r="O433" s="10"/>
      <c r="P433" s="10"/>
    </row>
    <row r="434" spans="1:16">
      <c r="A434" s="10"/>
      <c r="B434" s="10"/>
      <c r="C434" s="10"/>
      <c r="D434" s="10"/>
      <c r="E434" s="36"/>
      <c r="F434" s="10"/>
      <c r="G434" s="11"/>
      <c r="H434" s="10"/>
      <c r="I434" s="10"/>
      <c r="J434" s="10"/>
      <c r="K434" s="10"/>
      <c r="L434" s="36"/>
      <c r="M434" s="10"/>
      <c r="N434" s="36"/>
      <c r="O434" s="10"/>
      <c r="P434" s="10"/>
    </row>
    <row r="435" spans="1:16">
      <c r="A435" s="10"/>
      <c r="B435" s="10"/>
      <c r="C435" s="10"/>
      <c r="D435" s="10"/>
      <c r="E435" s="36"/>
      <c r="F435" s="10"/>
      <c r="G435" s="11"/>
      <c r="H435" s="10"/>
      <c r="I435" s="10"/>
      <c r="J435" s="10"/>
      <c r="K435" s="10"/>
      <c r="L435" s="36"/>
      <c r="M435" s="10"/>
      <c r="N435" s="36"/>
      <c r="O435" s="10"/>
      <c r="P435" s="10"/>
    </row>
    <row r="436" spans="1:16">
      <c r="A436" s="10"/>
      <c r="B436" s="10"/>
      <c r="C436" s="10"/>
      <c r="D436" s="10"/>
      <c r="E436" s="36"/>
      <c r="F436" s="10"/>
      <c r="G436" s="11"/>
      <c r="H436" s="10"/>
      <c r="I436" s="10"/>
      <c r="J436" s="10"/>
      <c r="K436" s="10"/>
      <c r="L436" s="36"/>
      <c r="M436" s="10"/>
      <c r="N436" s="36"/>
      <c r="O436" s="10"/>
      <c r="P436" s="10"/>
    </row>
    <row r="437" spans="1:16">
      <c r="A437" s="10"/>
      <c r="B437" s="10"/>
      <c r="C437" s="10"/>
      <c r="D437" s="10"/>
      <c r="E437" s="36"/>
      <c r="F437" s="10"/>
      <c r="G437" s="11"/>
      <c r="H437" s="10"/>
      <c r="I437" s="10"/>
      <c r="J437" s="10"/>
      <c r="K437" s="10"/>
      <c r="L437" s="36"/>
      <c r="M437" s="10"/>
      <c r="N437" s="36"/>
      <c r="O437" s="10"/>
      <c r="P437" s="10"/>
    </row>
    <row r="438" spans="1:16">
      <c r="A438" s="10"/>
      <c r="B438" s="10"/>
      <c r="C438" s="10"/>
      <c r="D438" s="10"/>
      <c r="E438" s="36"/>
      <c r="F438" s="10"/>
      <c r="G438" s="11"/>
      <c r="H438" s="10"/>
      <c r="I438" s="10"/>
      <c r="J438" s="10"/>
      <c r="K438" s="10"/>
      <c r="L438" s="36"/>
      <c r="M438" s="10"/>
      <c r="N438" s="36"/>
      <c r="O438" s="10"/>
      <c r="P438" s="10"/>
    </row>
    <row r="439" spans="1:16">
      <c r="A439" s="10"/>
      <c r="B439" s="10"/>
      <c r="C439" s="10"/>
      <c r="D439" s="10"/>
      <c r="E439" s="36"/>
      <c r="F439" s="10"/>
      <c r="G439" s="11"/>
      <c r="H439" s="10"/>
      <c r="I439" s="10"/>
      <c r="J439" s="10"/>
      <c r="K439" s="10"/>
      <c r="L439" s="36"/>
      <c r="M439" s="10"/>
      <c r="N439" s="36"/>
      <c r="O439" s="10"/>
      <c r="P439" s="10"/>
    </row>
    <row r="440" spans="1:16">
      <c r="A440" s="10"/>
      <c r="B440" s="10"/>
      <c r="C440" s="10"/>
      <c r="D440" s="10"/>
      <c r="E440" s="36"/>
      <c r="F440" s="10"/>
      <c r="G440" s="11"/>
      <c r="H440" s="10"/>
      <c r="I440" s="10"/>
      <c r="J440" s="10"/>
      <c r="K440" s="10"/>
      <c r="L440" s="36"/>
      <c r="M440" s="10"/>
      <c r="N440" s="36"/>
      <c r="O440" s="10"/>
      <c r="P440" s="10"/>
    </row>
    <row r="441" spans="1:16">
      <c r="A441" s="10"/>
      <c r="B441" s="10"/>
      <c r="C441" s="10"/>
      <c r="D441" s="10"/>
      <c r="E441" s="36"/>
      <c r="F441" s="10"/>
      <c r="G441" s="11"/>
      <c r="H441" s="10"/>
      <c r="I441" s="10"/>
      <c r="J441" s="10"/>
      <c r="K441" s="10"/>
      <c r="L441" s="36"/>
      <c r="M441" s="10"/>
      <c r="N441" s="36"/>
      <c r="O441" s="10"/>
      <c r="P441" s="10"/>
    </row>
    <row r="442" spans="1:16">
      <c r="A442" s="10"/>
      <c r="B442" s="10"/>
      <c r="C442" s="10"/>
      <c r="D442" s="10"/>
      <c r="E442" s="36"/>
      <c r="F442" s="10"/>
      <c r="G442" s="11"/>
      <c r="H442" s="10"/>
      <c r="I442" s="10"/>
      <c r="J442" s="10"/>
      <c r="K442" s="10"/>
      <c r="L442" s="36"/>
      <c r="M442" s="10"/>
      <c r="N442" s="36"/>
      <c r="O442" s="10"/>
      <c r="P442" s="10"/>
    </row>
    <row r="443" spans="1:16">
      <c r="A443" s="10"/>
      <c r="B443" s="10"/>
      <c r="C443" s="10"/>
      <c r="D443" s="10"/>
      <c r="E443" s="36"/>
      <c r="F443" s="10"/>
      <c r="G443" s="11"/>
      <c r="H443" s="10"/>
      <c r="I443" s="10"/>
      <c r="J443" s="10"/>
      <c r="K443" s="10"/>
      <c r="L443" s="36"/>
      <c r="M443" s="10"/>
      <c r="N443" s="36"/>
      <c r="O443" s="10"/>
      <c r="P443" s="10"/>
    </row>
    <row r="444" spans="1:16">
      <c r="A444" s="10"/>
      <c r="B444" s="10"/>
      <c r="C444" s="10"/>
      <c r="D444" s="10"/>
      <c r="E444" s="36"/>
      <c r="F444" s="10"/>
      <c r="G444" s="11"/>
      <c r="H444" s="10"/>
      <c r="I444" s="10"/>
      <c r="J444" s="10"/>
      <c r="K444" s="10"/>
      <c r="L444" s="36"/>
      <c r="M444" s="10"/>
      <c r="N444" s="36"/>
      <c r="O444" s="10"/>
      <c r="P444" s="10"/>
    </row>
    <row r="445" spans="1:16">
      <c r="A445" s="10"/>
      <c r="B445" s="10"/>
      <c r="C445" s="10"/>
      <c r="D445" s="10"/>
      <c r="E445" s="36"/>
      <c r="F445" s="10"/>
      <c r="G445" s="11"/>
      <c r="H445" s="10"/>
      <c r="I445" s="10"/>
      <c r="J445" s="10"/>
      <c r="K445" s="10"/>
      <c r="L445" s="36"/>
      <c r="M445" s="10"/>
      <c r="N445" s="36"/>
      <c r="O445" s="10"/>
      <c r="P445" s="10"/>
    </row>
    <row r="446" spans="1:16">
      <c r="A446" s="10"/>
      <c r="B446" s="10"/>
      <c r="C446" s="10"/>
      <c r="D446" s="10"/>
      <c r="E446" s="36"/>
      <c r="F446" s="10"/>
      <c r="G446" s="11"/>
      <c r="H446" s="10"/>
      <c r="I446" s="10"/>
      <c r="J446" s="10"/>
      <c r="K446" s="10"/>
      <c r="L446" s="36"/>
      <c r="M446" s="10"/>
      <c r="N446" s="36"/>
      <c r="O446" s="10"/>
      <c r="P446" s="10"/>
    </row>
    <row r="447" spans="1:16">
      <c r="A447" s="10"/>
      <c r="B447" s="10"/>
      <c r="C447" s="10"/>
      <c r="D447" s="10"/>
      <c r="E447" s="36"/>
      <c r="F447" s="10"/>
      <c r="G447" s="11"/>
      <c r="H447" s="10"/>
      <c r="I447" s="10"/>
      <c r="J447" s="10"/>
      <c r="K447" s="10"/>
      <c r="L447" s="36"/>
      <c r="M447" s="10"/>
      <c r="N447" s="36"/>
      <c r="O447" s="10"/>
      <c r="P447" s="10"/>
    </row>
    <row r="448" spans="1:16">
      <c r="A448" s="10"/>
      <c r="B448" s="10"/>
      <c r="C448" s="10"/>
      <c r="D448" s="10"/>
      <c r="E448" s="36"/>
      <c r="F448" s="10"/>
      <c r="G448" s="11"/>
      <c r="H448" s="10"/>
      <c r="I448" s="10"/>
      <c r="J448" s="10"/>
      <c r="K448" s="10"/>
      <c r="L448" s="36"/>
      <c r="M448" s="10"/>
      <c r="N448" s="36"/>
      <c r="O448" s="10"/>
      <c r="P448" s="10"/>
    </row>
    <row r="449" spans="1:16">
      <c r="A449" s="10"/>
      <c r="B449" s="10"/>
      <c r="C449" s="10"/>
      <c r="D449" s="10"/>
      <c r="E449" s="36"/>
      <c r="F449" s="10"/>
      <c r="G449" s="11"/>
      <c r="H449" s="10"/>
      <c r="I449" s="10"/>
      <c r="J449" s="10"/>
      <c r="K449" s="10"/>
      <c r="L449" s="36"/>
      <c r="M449" s="10"/>
      <c r="N449" s="36"/>
      <c r="O449" s="10"/>
      <c r="P449" s="10"/>
    </row>
    <row r="450" spans="1:16">
      <c r="A450" s="10"/>
      <c r="B450" s="10"/>
      <c r="C450" s="10"/>
      <c r="D450" s="10"/>
      <c r="E450" s="36"/>
      <c r="F450" s="10"/>
      <c r="G450" s="11"/>
      <c r="H450" s="10"/>
      <c r="I450" s="10"/>
      <c r="J450" s="10"/>
      <c r="K450" s="10"/>
      <c r="L450" s="36"/>
      <c r="M450" s="10"/>
      <c r="N450" s="36"/>
      <c r="O450" s="10"/>
      <c r="P450" s="10"/>
    </row>
    <row r="451" spans="1:16">
      <c r="A451" s="10"/>
      <c r="B451" s="10"/>
      <c r="C451" s="10"/>
      <c r="D451" s="10"/>
      <c r="E451" s="36"/>
      <c r="F451" s="10"/>
      <c r="G451" s="11"/>
      <c r="H451" s="10"/>
      <c r="I451" s="10"/>
      <c r="J451" s="10"/>
      <c r="K451" s="10"/>
      <c r="L451" s="36"/>
      <c r="M451" s="10"/>
      <c r="N451" s="36"/>
      <c r="O451" s="10"/>
      <c r="P451" s="10"/>
    </row>
    <row r="452" spans="1:16">
      <c r="A452" s="10"/>
      <c r="B452" s="10"/>
      <c r="C452" s="10"/>
      <c r="D452" s="10"/>
      <c r="E452" s="36"/>
      <c r="F452" s="10"/>
      <c r="G452" s="11"/>
      <c r="H452" s="10"/>
      <c r="I452" s="10"/>
      <c r="J452" s="10"/>
      <c r="K452" s="10"/>
      <c r="L452" s="36"/>
      <c r="M452" s="10"/>
      <c r="N452" s="36"/>
      <c r="O452" s="10"/>
      <c r="P452" s="10"/>
    </row>
    <row r="453" spans="1:16">
      <c r="A453" s="10"/>
      <c r="B453" s="10"/>
      <c r="C453" s="10"/>
      <c r="D453" s="10"/>
      <c r="E453" s="36"/>
      <c r="F453" s="10"/>
      <c r="G453" s="11"/>
      <c r="H453" s="10"/>
      <c r="I453" s="10"/>
      <c r="J453" s="10"/>
      <c r="K453" s="10"/>
      <c r="L453" s="36"/>
      <c r="M453" s="10"/>
      <c r="N453" s="36"/>
      <c r="O453" s="10"/>
      <c r="P453" s="10"/>
    </row>
    <row r="454" spans="1:16">
      <c r="A454" s="10"/>
      <c r="B454" s="10"/>
      <c r="C454" s="10"/>
      <c r="D454" s="10"/>
      <c r="E454" s="36"/>
      <c r="F454" s="10"/>
      <c r="G454" s="11"/>
      <c r="H454" s="10"/>
      <c r="I454" s="10"/>
      <c r="J454" s="10"/>
      <c r="K454" s="10"/>
      <c r="L454" s="36"/>
      <c r="M454" s="10"/>
      <c r="N454" s="36"/>
      <c r="O454" s="10"/>
      <c r="P454" s="10"/>
    </row>
    <row r="455" spans="1:16">
      <c r="A455" s="10"/>
      <c r="B455" s="10"/>
      <c r="C455" s="10"/>
      <c r="D455" s="10"/>
      <c r="E455" s="36"/>
      <c r="F455" s="10"/>
      <c r="G455" s="11"/>
      <c r="H455" s="10"/>
      <c r="I455" s="10"/>
      <c r="J455" s="10"/>
      <c r="K455" s="10"/>
      <c r="L455" s="36"/>
      <c r="M455" s="10"/>
      <c r="N455" s="36"/>
      <c r="O455" s="10"/>
      <c r="P455" s="10"/>
    </row>
    <row r="456" spans="1:16">
      <c r="A456" s="10"/>
      <c r="B456" s="10"/>
      <c r="C456" s="10"/>
      <c r="D456" s="10"/>
      <c r="E456" s="36"/>
      <c r="F456" s="10"/>
      <c r="G456" s="11"/>
      <c r="H456" s="10"/>
      <c r="I456" s="10"/>
      <c r="J456" s="10"/>
      <c r="K456" s="10"/>
      <c r="L456" s="36"/>
      <c r="M456" s="10"/>
      <c r="N456" s="36"/>
      <c r="O456" s="10"/>
      <c r="P456" s="10"/>
    </row>
    <row r="457" spans="1:16">
      <c r="A457" s="10"/>
      <c r="B457" s="10"/>
      <c r="C457" s="10"/>
      <c r="D457" s="10"/>
      <c r="E457" s="36"/>
      <c r="F457" s="10"/>
      <c r="G457" s="11"/>
      <c r="H457" s="10"/>
      <c r="I457" s="10"/>
      <c r="J457" s="10"/>
      <c r="K457" s="10"/>
      <c r="L457" s="36"/>
      <c r="M457" s="10"/>
      <c r="N457" s="36"/>
      <c r="O457" s="10"/>
      <c r="P457" s="10"/>
    </row>
    <row r="458" spans="1:16">
      <c r="A458" s="10"/>
      <c r="B458" s="10"/>
      <c r="C458" s="10"/>
      <c r="D458" s="10"/>
      <c r="E458" s="36"/>
      <c r="F458" s="10"/>
      <c r="G458" s="11"/>
      <c r="H458" s="10"/>
      <c r="I458" s="10"/>
      <c r="J458" s="10"/>
      <c r="K458" s="10"/>
      <c r="L458" s="36"/>
      <c r="M458" s="10"/>
      <c r="N458" s="36"/>
      <c r="O458" s="10"/>
      <c r="P458" s="10"/>
    </row>
    <row r="459" spans="1:16">
      <c r="A459" s="10"/>
      <c r="B459" s="10"/>
      <c r="C459" s="10"/>
      <c r="D459" s="10"/>
      <c r="E459" s="36"/>
      <c r="F459" s="10"/>
      <c r="G459" s="11"/>
      <c r="H459" s="10"/>
      <c r="I459" s="10"/>
      <c r="J459" s="10"/>
      <c r="K459" s="10"/>
      <c r="L459" s="36"/>
      <c r="M459" s="10"/>
      <c r="N459" s="36"/>
      <c r="O459" s="10"/>
      <c r="P459" s="10"/>
    </row>
    <row r="460" spans="1:16">
      <c r="A460" s="10"/>
      <c r="B460" s="10"/>
      <c r="C460" s="10"/>
      <c r="D460" s="10"/>
      <c r="E460" s="36"/>
      <c r="F460" s="10"/>
      <c r="G460" s="11"/>
      <c r="H460" s="10"/>
      <c r="I460" s="10"/>
      <c r="J460" s="10"/>
      <c r="K460" s="10"/>
      <c r="L460" s="36"/>
      <c r="M460" s="10"/>
      <c r="N460" s="36"/>
      <c r="O460" s="10"/>
      <c r="P460" s="10"/>
    </row>
    <row r="461" spans="1:16">
      <c r="A461" s="10"/>
      <c r="B461" s="10"/>
      <c r="C461" s="10"/>
      <c r="D461" s="10"/>
      <c r="E461" s="36"/>
      <c r="F461" s="10"/>
      <c r="G461" s="11"/>
      <c r="H461" s="10"/>
      <c r="I461" s="10"/>
      <c r="J461" s="10"/>
      <c r="K461" s="10"/>
      <c r="L461" s="36"/>
      <c r="M461" s="10"/>
      <c r="N461" s="36"/>
      <c r="O461" s="10"/>
      <c r="P461" s="10"/>
    </row>
    <row r="462" spans="1:16">
      <c r="A462" s="10"/>
      <c r="B462" s="10"/>
      <c r="C462" s="10"/>
      <c r="D462" s="10"/>
      <c r="E462" s="36"/>
      <c r="F462" s="10"/>
      <c r="G462" s="11"/>
      <c r="H462" s="10"/>
      <c r="I462" s="10"/>
      <c r="J462" s="10"/>
      <c r="K462" s="10"/>
      <c r="L462" s="36"/>
      <c r="M462" s="10"/>
      <c r="N462" s="36"/>
      <c r="O462" s="10"/>
      <c r="P462" s="10"/>
    </row>
    <row r="463" spans="1:16">
      <c r="A463" s="10"/>
      <c r="B463" s="10"/>
      <c r="C463" s="10"/>
      <c r="D463" s="10"/>
      <c r="E463" s="36"/>
      <c r="F463" s="10"/>
      <c r="G463" s="11"/>
      <c r="H463" s="10"/>
      <c r="I463" s="10"/>
      <c r="J463" s="10"/>
      <c r="K463" s="10"/>
      <c r="L463" s="36"/>
      <c r="M463" s="10"/>
      <c r="N463" s="36"/>
      <c r="O463" s="10"/>
      <c r="P463" s="10"/>
    </row>
    <row r="464" spans="1:16">
      <c r="A464" s="10"/>
      <c r="B464" s="10"/>
      <c r="C464" s="10"/>
      <c r="D464" s="10"/>
      <c r="E464" s="36"/>
      <c r="F464" s="10"/>
      <c r="G464" s="11"/>
      <c r="H464" s="10"/>
      <c r="I464" s="10"/>
      <c r="J464" s="10"/>
      <c r="K464" s="10"/>
      <c r="L464" s="36"/>
      <c r="M464" s="10"/>
      <c r="N464" s="36"/>
      <c r="O464" s="10"/>
      <c r="P464" s="10"/>
    </row>
    <row r="465" spans="1:16">
      <c r="A465" s="10"/>
      <c r="B465" s="10"/>
      <c r="C465" s="10"/>
      <c r="D465" s="10"/>
      <c r="E465" s="36"/>
      <c r="F465" s="10"/>
      <c r="G465" s="11"/>
      <c r="H465" s="10"/>
      <c r="I465" s="10"/>
      <c r="J465" s="10"/>
      <c r="K465" s="10"/>
      <c r="L465" s="36"/>
      <c r="M465" s="10"/>
      <c r="N465" s="36"/>
      <c r="O465" s="10"/>
      <c r="P465" s="10"/>
    </row>
    <row r="466" spans="1:16">
      <c r="A466" s="10"/>
      <c r="B466" s="10"/>
      <c r="C466" s="10"/>
      <c r="D466" s="10"/>
      <c r="E466" s="36"/>
      <c r="F466" s="10"/>
      <c r="G466" s="11"/>
      <c r="H466" s="10"/>
      <c r="I466" s="10"/>
      <c r="J466" s="10"/>
      <c r="K466" s="10"/>
      <c r="L466" s="36"/>
      <c r="M466" s="10"/>
      <c r="N466" s="36"/>
      <c r="O466" s="10"/>
      <c r="P466" s="10"/>
    </row>
    <row r="467" spans="1:16">
      <c r="A467" s="10"/>
      <c r="B467" s="10"/>
      <c r="C467" s="10"/>
      <c r="D467" s="10"/>
      <c r="E467" s="36"/>
      <c r="F467" s="10"/>
      <c r="G467" s="11"/>
      <c r="H467" s="10"/>
      <c r="I467" s="10"/>
      <c r="J467" s="10"/>
      <c r="K467" s="10"/>
      <c r="L467" s="36"/>
      <c r="M467" s="10"/>
      <c r="N467" s="36"/>
      <c r="O467" s="10"/>
      <c r="P467" s="10"/>
    </row>
    <row r="468" spans="1:16">
      <c r="A468" s="10"/>
      <c r="B468" s="10"/>
      <c r="C468" s="10"/>
      <c r="D468" s="10"/>
      <c r="E468" s="36"/>
      <c r="F468" s="10"/>
      <c r="G468" s="11"/>
      <c r="H468" s="10"/>
      <c r="I468" s="10"/>
      <c r="J468" s="10"/>
      <c r="K468" s="10"/>
      <c r="L468" s="36"/>
      <c r="M468" s="10"/>
      <c r="N468" s="36"/>
      <c r="O468" s="10"/>
      <c r="P468" s="10"/>
    </row>
    <row r="469" spans="1:16">
      <c r="A469" s="10"/>
      <c r="B469" s="10"/>
      <c r="C469" s="10"/>
      <c r="D469" s="10"/>
      <c r="E469" s="36"/>
      <c r="F469" s="10"/>
      <c r="G469" s="11"/>
      <c r="H469" s="10"/>
      <c r="I469" s="10"/>
      <c r="J469" s="10"/>
      <c r="K469" s="10"/>
      <c r="L469" s="36"/>
      <c r="M469" s="10"/>
      <c r="N469" s="36"/>
      <c r="O469" s="10"/>
      <c r="P469" s="10"/>
    </row>
    <row r="470" spans="1:16">
      <c r="A470" s="10"/>
      <c r="B470" s="10"/>
      <c r="C470" s="10"/>
      <c r="D470" s="10"/>
      <c r="E470" s="36"/>
      <c r="F470" s="10"/>
      <c r="G470" s="11"/>
      <c r="H470" s="10"/>
      <c r="I470" s="10"/>
      <c r="J470" s="10"/>
      <c r="K470" s="10"/>
      <c r="L470" s="36"/>
      <c r="M470" s="10"/>
      <c r="N470" s="36"/>
      <c r="O470" s="10"/>
      <c r="P470" s="10"/>
    </row>
    <row r="471" spans="1:16">
      <c r="A471" s="10"/>
      <c r="B471" s="10"/>
      <c r="C471" s="10"/>
      <c r="D471" s="10"/>
      <c r="E471" s="36"/>
      <c r="F471" s="10"/>
      <c r="G471" s="11"/>
      <c r="H471" s="10"/>
      <c r="I471" s="10"/>
      <c r="J471" s="10"/>
      <c r="K471" s="10"/>
      <c r="L471" s="36"/>
      <c r="M471" s="10"/>
      <c r="N471" s="36"/>
      <c r="O471" s="10"/>
      <c r="P471" s="10"/>
    </row>
    <row r="472" spans="1:16">
      <c r="A472" s="10"/>
      <c r="B472" s="10"/>
      <c r="C472" s="10"/>
      <c r="D472" s="10"/>
      <c r="E472" s="36"/>
      <c r="F472" s="10"/>
      <c r="G472" s="11"/>
      <c r="H472" s="10"/>
      <c r="I472" s="10"/>
      <c r="J472" s="10"/>
      <c r="K472" s="10"/>
      <c r="L472" s="36"/>
      <c r="M472" s="10"/>
      <c r="N472" s="36"/>
      <c r="O472" s="10"/>
      <c r="P472" s="10"/>
    </row>
    <row r="473" spans="1:16">
      <c r="A473" s="10"/>
      <c r="B473" s="10"/>
      <c r="C473" s="10"/>
      <c r="D473" s="10"/>
      <c r="E473" s="36"/>
      <c r="F473" s="10"/>
      <c r="G473" s="11"/>
      <c r="H473" s="10"/>
      <c r="I473" s="10"/>
      <c r="J473" s="10"/>
      <c r="K473" s="10"/>
      <c r="L473" s="36"/>
      <c r="M473" s="10"/>
      <c r="N473" s="36"/>
      <c r="O473" s="10"/>
      <c r="P473" s="10"/>
    </row>
    <row r="474" spans="1:16">
      <c r="A474" s="10"/>
      <c r="B474" s="10"/>
      <c r="C474" s="10"/>
      <c r="D474" s="10"/>
      <c r="E474" s="36"/>
      <c r="F474" s="10"/>
      <c r="G474" s="11"/>
      <c r="H474" s="10"/>
      <c r="I474" s="10"/>
      <c r="J474" s="10"/>
      <c r="K474" s="10"/>
      <c r="L474" s="36"/>
      <c r="M474" s="10"/>
      <c r="N474" s="36"/>
      <c r="O474" s="10"/>
      <c r="P474" s="10"/>
    </row>
    <row r="475" spans="1:16">
      <c r="A475" s="10"/>
      <c r="B475" s="10"/>
      <c r="C475" s="10"/>
      <c r="D475" s="10"/>
      <c r="E475" s="36"/>
      <c r="F475" s="10"/>
      <c r="G475" s="11"/>
      <c r="H475" s="10"/>
      <c r="I475" s="10"/>
      <c r="J475" s="10"/>
      <c r="K475" s="10"/>
      <c r="L475" s="36"/>
      <c r="M475" s="10"/>
      <c r="N475" s="36"/>
      <c r="O475" s="10"/>
      <c r="P475" s="10"/>
    </row>
    <row r="476" spans="1:16">
      <c r="A476" s="10"/>
      <c r="B476" s="10"/>
      <c r="C476" s="10"/>
      <c r="D476" s="10"/>
      <c r="E476" s="36"/>
      <c r="F476" s="10"/>
      <c r="G476" s="11"/>
      <c r="H476" s="10"/>
      <c r="I476" s="10"/>
      <c r="J476" s="10"/>
      <c r="K476" s="10"/>
      <c r="L476" s="36"/>
      <c r="M476" s="10"/>
      <c r="N476" s="36"/>
      <c r="O476" s="10"/>
      <c r="P476" s="10"/>
    </row>
    <row r="477" spans="1:16">
      <c r="A477" s="10"/>
      <c r="B477" s="10"/>
      <c r="C477" s="10"/>
      <c r="D477" s="10"/>
      <c r="E477" s="36"/>
      <c r="F477" s="10"/>
      <c r="G477" s="11"/>
      <c r="H477" s="10"/>
      <c r="I477" s="10"/>
      <c r="J477" s="10"/>
      <c r="K477" s="10"/>
      <c r="L477" s="36"/>
      <c r="M477" s="10"/>
      <c r="N477" s="36"/>
      <c r="O477" s="10"/>
      <c r="P477" s="10"/>
    </row>
    <row r="478" spans="1:16">
      <c r="A478" s="10"/>
      <c r="B478" s="10"/>
      <c r="C478" s="10"/>
      <c r="D478" s="10"/>
      <c r="E478" s="36"/>
      <c r="F478" s="10"/>
      <c r="G478" s="11"/>
      <c r="H478" s="10"/>
      <c r="I478" s="10"/>
      <c r="J478" s="10"/>
      <c r="K478" s="10"/>
      <c r="L478" s="36"/>
      <c r="M478" s="10"/>
      <c r="N478" s="36"/>
      <c r="O478" s="10"/>
      <c r="P478" s="10"/>
    </row>
    <row r="479" spans="1:16">
      <c r="A479" s="10"/>
      <c r="B479" s="10"/>
      <c r="C479" s="10"/>
      <c r="D479" s="10"/>
      <c r="E479" s="36"/>
      <c r="F479" s="10"/>
      <c r="G479" s="11"/>
      <c r="H479" s="10"/>
      <c r="I479" s="10"/>
      <c r="J479" s="10"/>
      <c r="K479" s="10"/>
      <c r="L479" s="36"/>
      <c r="M479" s="10"/>
      <c r="N479" s="36"/>
      <c r="O479" s="10"/>
      <c r="P479" s="10"/>
    </row>
    <row r="480" spans="1:16">
      <c r="A480" s="10"/>
      <c r="B480" s="10"/>
      <c r="C480" s="10"/>
      <c r="D480" s="10"/>
      <c r="E480" s="36"/>
      <c r="F480" s="10"/>
      <c r="G480" s="11"/>
      <c r="H480" s="10"/>
      <c r="I480" s="10"/>
      <c r="J480" s="10"/>
      <c r="K480" s="10"/>
      <c r="L480" s="36"/>
      <c r="M480" s="10"/>
      <c r="N480" s="36"/>
      <c r="O480" s="10"/>
      <c r="P480" s="10"/>
    </row>
    <row r="481" spans="1:16">
      <c r="A481" s="10"/>
      <c r="B481" s="10"/>
      <c r="C481" s="10"/>
      <c r="D481" s="10"/>
      <c r="E481" s="36"/>
      <c r="F481" s="10"/>
      <c r="G481" s="11"/>
      <c r="H481" s="10"/>
      <c r="I481" s="10"/>
      <c r="J481" s="10"/>
      <c r="K481" s="10"/>
      <c r="L481" s="36"/>
      <c r="M481" s="10"/>
      <c r="N481" s="36"/>
      <c r="O481" s="10"/>
      <c r="P481" s="10"/>
    </row>
    <row r="482" spans="1:16">
      <c r="A482" s="10"/>
      <c r="B482" s="10"/>
      <c r="C482" s="10"/>
      <c r="D482" s="10"/>
      <c r="E482" s="36"/>
      <c r="F482" s="10"/>
      <c r="G482" s="11"/>
      <c r="H482" s="10"/>
      <c r="I482" s="10"/>
      <c r="J482" s="10"/>
      <c r="K482" s="10"/>
      <c r="L482" s="36"/>
      <c r="M482" s="10"/>
      <c r="N482" s="36"/>
      <c r="O482" s="10"/>
      <c r="P482" s="10"/>
    </row>
    <row r="483" spans="1:16">
      <c r="A483" s="10"/>
      <c r="B483" s="10"/>
      <c r="C483" s="10"/>
      <c r="D483" s="10"/>
      <c r="E483" s="36"/>
      <c r="F483" s="10"/>
      <c r="G483" s="11"/>
      <c r="H483" s="10"/>
      <c r="I483" s="10"/>
      <c r="J483" s="10"/>
      <c r="K483" s="10"/>
      <c r="L483" s="36"/>
      <c r="M483" s="10"/>
      <c r="N483" s="36"/>
      <c r="O483" s="10"/>
      <c r="P483" s="10"/>
    </row>
    <row r="484" spans="1:16">
      <c r="A484" s="10"/>
      <c r="B484" s="10"/>
      <c r="C484" s="10"/>
      <c r="D484" s="10"/>
      <c r="E484" s="36"/>
      <c r="F484" s="10"/>
      <c r="G484" s="11"/>
      <c r="H484" s="10"/>
      <c r="I484" s="10"/>
      <c r="J484" s="10"/>
      <c r="K484" s="10"/>
      <c r="L484" s="36"/>
      <c r="M484" s="10"/>
      <c r="N484" s="36"/>
      <c r="O484" s="10"/>
      <c r="P484" s="10"/>
    </row>
    <row r="485" spans="1:16">
      <c r="A485" s="10"/>
      <c r="B485" s="10"/>
      <c r="C485" s="10"/>
      <c r="D485" s="10"/>
      <c r="E485" s="36"/>
      <c r="F485" s="10"/>
      <c r="G485" s="11"/>
      <c r="H485" s="10"/>
      <c r="I485" s="10"/>
      <c r="J485" s="10"/>
      <c r="K485" s="10"/>
      <c r="L485" s="36"/>
      <c r="M485" s="10"/>
      <c r="N485" s="36"/>
      <c r="O485" s="10"/>
      <c r="P485" s="10"/>
    </row>
    <row r="486" spans="1:16">
      <c r="A486" s="10"/>
      <c r="B486" s="10"/>
      <c r="C486" s="10"/>
      <c r="D486" s="10"/>
      <c r="E486" s="36"/>
      <c r="F486" s="10"/>
      <c r="G486" s="11"/>
      <c r="H486" s="10"/>
      <c r="I486" s="10"/>
      <c r="J486" s="10"/>
      <c r="K486" s="10"/>
      <c r="L486" s="36"/>
      <c r="M486" s="10"/>
      <c r="N486" s="36"/>
      <c r="O486" s="10"/>
      <c r="P486" s="10"/>
    </row>
    <row r="487" spans="1:16">
      <c r="A487" s="10"/>
      <c r="B487" s="10"/>
      <c r="C487" s="10"/>
      <c r="D487" s="10"/>
      <c r="E487" s="36"/>
      <c r="F487" s="10"/>
      <c r="G487" s="11"/>
      <c r="H487" s="10"/>
      <c r="I487" s="10"/>
      <c r="J487" s="10"/>
      <c r="K487" s="10"/>
      <c r="L487" s="36"/>
      <c r="M487" s="10"/>
      <c r="N487" s="36"/>
      <c r="O487" s="10"/>
      <c r="P487" s="10"/>
    </row>
    <row r="488" spans="1:16">
      <c r="A488" s="10"/>
      <c r="B488" s="10"/>
      <c r="C488" s="10"/>
      <c r="D488" s="10"/>
      <c r="E488" s="36"/>
      <c r="F488" s="10"/>
      <c r="G488" s="11"/>
      <c r="H488" s="10"/>
      <c r="I488" s="10"/>
      <c r="J488" s="10"/>
      <c r="K488" s="10"/>
      <c r="L488" s="36"/>
      <c r="M488" s="10"/>
      <c r="N488" s="36"/>
      <c r="O488" s="10"/>
      <c r="P488" s="10"/>
    </row>
    <row r="489" spans="1:16">
      <c r="A489" s="10"/>
      <c r="B489" s="10"/>
      <c r="C489" s="10"/>
      <c r="D489" s="10"/>
      <c r="E489" s="36"/>
      <c r="F489" s="10"/>
      <c r="G489" s="11"/>
      <c r="H489" s="10"/>
      <c r="I489" s="10"/>
      <c r="J489" s="10"/>
      <c r="K489" s="10"/>
      <c r="L489" s="36"/>
      <c r="M489" s="10"/>
      <c r="N489" s="36"/>
      <c r="O489" s="10"/>
      <c r="P489" s="10"/>
    </row>
    <row r="490" spans="1:16">
      <c r="A490" s="10"/>
      <c r="B490" s="10"/>
      <c r="C490" s="10"/>
      <c r="D490" s="10"/>
      <c r="E490" s="36"/>
      <c r="F490" s="10"/>
      <c r="G490" s="11"/>
      <c r="H490" s="10"/>
      <c r="I490" s="10"/>
      <c r="J490" s="10"/>
      <c r="K490" s="10"/>
      <c r="L490" s="36"/>
      <c r="M490" s="10"/>
      <c r="N490" s="36"/>
      <c r="O490" s="10"/>
      <c r="P490" s="10"/>
    </row>
    <row r="491" spans="1:16">
      <c r="A491" s="10"/>
      <c r="B491" s="10"/>
      <c r="C491" s="10"/>
      <c r="D491" s="10"/>
      <c r="E491" s="36"/>
      <c r="F491" s="10"/>
      <c r="G491" s="11"/>
      <c r="H491" s="10"/>
      <c r="I491" s="10"/>
      <c r="J491" s="10"/>
      <c r="K491" s="10"/>
      <c r="L491" s="36"/>
      <c r="M491" s="10"/>
      <c r="N491" s="36"/>
      <c r="O491" s="10"/>
      <c r="P491" s="10"/>
    </row>
    <row r="492" spans="1:16">
      <c r="A492" s="10"/>
      <c r="B492" s="10"/>
      <c r="C492" s="10"/>
      <c r="D492" s="10"/>
      <c r="E492" s="36"/>
      <c r="F492" s="10"/>
      <c r="G492" s="11"/>
      <c r="H492" s="10"/>
      <c r="I492" s="10"/>
      <c r="J492" s="10"/>
      <c r="K492" s="10"/>
      <c r="L492" s="36"/>
      <c r="M492" s="10"/>
      <c r="N492" s="36"/>
      <c r="O492" s="10"/>
      <c r="P492" s="10"/>
    </row>
    <row r="493" spans="1:16">
      <c r="A493" s="10"/>
      <c r="B493" s="10"/>
      <c r="C493" s="10"/>
      <c r="D493" s="10"/>
      <c r="E493" s="36"/>
      <c r="F493" s="10"/>
      <c r="G493" s="11"/>
      <c r="H493" s="10"/>
      <c r="I493" s="10"/>
      <c r="J493" s="10"/>
      <c r="K493" s="10"/>
      <c r="L493" s="36"/>
      <c r="M493" s="10"/>
      <c r="N493" s="36"/>
      <c r="O493" s="10"/>
      <c r="P493" s="10"/>
    </row>
    <row r="494" spans="1:16">
      <c r="A494" s="10"/>
      <c r="B494" s="10"/>
      <c r="C494" s="10"/>
      <c r="D494" s="10"/>
      <c r="E494" s="36"/>
      <c r="F494" s="10"/>
      <c r="G494" s="11"/>
      <c r="H494" s="10"/>
      <c r="I494" s="10"/>
      <c r="J494" s="10"/>
      <c r="K494" s="10"/>
      <c r="L494" s="36"/>
      <c r="M494" s="10"/>
      <c r="N494" s="36"/>
      <c r="O494" s="10"/>
      <c r="P494" s="10"/>
    </row>
    <row r="495" spans="1:16">
      <c r="A495" s="10"/>
      <c r="B495" s="10"/>
      <c r="C495" s="10"/>
      <c r="D495" s="10"/>
      <c r="E495" s="36"/>
      <c r="F495" s="10"/>
      <c r="G495" s="11"/>
      <c r="H495" s="10"/>
      <c r="I495" s="10"/>
      <c r="J495" s="10"/>
      <c r="K495" s="10"/>
      <c r="L495" s="36"/>
      <c r="M495" s="10"/>
      <c r="N495" s="36"/>
      <c r="O495" s="10"/>
      <c r="P495" s="10"/>
    </row>
    <row r="496" spans="1:16">
      <c r="A496" s="10"/>
      <c r="B496" s="10"/>
      <c r="C496" s="10"/>
      <c r="D496" s="10"/>
      <c r="E496" s="36"/>
      <c r="F496" s="10"/>
      <c r="G496" s="11"/>
      <c r="H496" s="10"/>
      <c r="I496" s="10"/>
      <c r="J496" s="10"/>
      <c r="K496" s="10"/>
      <c r="L496" s="36"/>
      <c r="M496" s="10"/>
      <c r="N496" s="36"/>
      <c r="O496" s="10"/>
      <c r="P496" s="10"/>
    </row>
    <row r="497" spans="1:16">
      <c r="A497" s="10"/>
      <c r="B497" s="10"/>
      <c r="C497" s="10"/>
      <c r="D497" s="10"/>
      <c r="E497" s="36"/>
      <c r="F497" s="10"/>
      <c r="G497" s="11"/>
      <c r="H497" s="10"/>
      <c r="I497" s="10"/>
      <c r="J497" s="10"/>
      <c r="K497" s="10"/>
      <c r="L497" s="36"/>
      <c r="M497" s="10"/>
      <c r="N497" s="36"/>
      <c r="O497" s="10"/>
      <c r="P497" s="10"/>
    </row>
    <row r="498" spans="1:16">
      <c r="A498" s="10"/>
      <c r="B498" s="10"/>
      <c r="C498" s="10"/>
      <c r="D498" s="10"/>
      <c r="E498" s="36"/>
      <c r="F498" s="10"/>
      <c r="G498" s="11"/>
      <c r="H498" s="10"/>
      <c r="I498" s="10"/>
      <c r="J498" s="10"/>
      <c r="K498" s="10"/>
      <c r="L498" s="36"/>
      <c r="M498" s="10"/>
      <c r="N498" s="36"/>
      <c r="O498" s="10"/>
      <c r="P498" s="10"/>
    </row>
    <row r="499" spans="1:16">
      <c r="A499" s="10"/>
      <c r="B499" s="10"/>
      <c r="C499" s="10"/>
      <c r="D499" s="10"/>
      <c r="E499" s="36"/>
      <c r="F499" s="10"/>
      <c r="G499" s="11"/>
      <c r="H499" s="10"/>
      <c r="I499" s="10"/>
      <c r="J499" s="10"/>
      <c r="K499" s="10"/>
      <c r="L499" s="36"/>
      <c r="M499" s="10"/>
      <c r="N499" s="36"/>
      <c r="O499" s="10"/>
      <c r="P499" s="10"/>
    </row>
    <row r="500" spans="1:16">
      <c r="A500" s="10"/>
      <c r="B500" s="10"/>
      <c r="C500" s="10"/>
      <c r="D500" s="10"/>
      <c r="E500" s="36"/>
      <c r="F500" s="10"/>
      <c r="G500" s="11"/>
      <c r="H500" s="10"/>
      <c r="I500" s="10"/>
      <c r="J500" s="10"/>
      <c r="K500" s="10"/>
      <c r="L500" s="36"/>
      <c r="M500" s="10"/>
      <c r="N500" s="36"/>
      <c r="O500" s="10"/>
      <c r="P500" s="10"/>
    </row>
    <row r="501" spans="1:16">
      <c r="A501" s="10"/>
      <c r="B501" s="10"/>
      <c r="C501" s="10"/>
      <c r="D501" s="10"/>
      <c r="E501" s="36"/>
      <c r="F501" s="10"/>
      <c r="G501" s="11"/>
      <c r="H501" s="10"/>
      <c r="I501" s="10"/>
      <c r="J501" s="10"/>
      <c r="K501" s="10"/>
      <c r="L501" s="36"/>
      <c r="M501" s="10"/>
      <c r="N501" s="36"/>
      <c r="O501" s="10"/>
      <c r="P501" s="10"/>
    </row>
    <row r="502" spans="1:16">
      <c r="A502" s="10"/>
      <c r="B502" s="10"/>
      <c r="C502" s="10"/>
      <c r="D502" s="10"/>
      <c r="E502" s="36"/>
      <c r="F502" s="10"/>
      <c r="G502" s="11"/>
      <c r="H502" s="10"/>
      <c r="I502" s="10"/>
      <c r="J502" s="10"/>
      <c r="K502" s="10"/>
      <c r="L502" s="36"/>
      <c r="M502" s="10"/>
      <c r="N502" s="36"/>
      <c r="O502" s="10"/>
      <c r="P502" s="10"/>
    </row>
    <row r="503" spans="1:16">
      <c r="A503" s="10"/>
      <c r="B503" s="10"/>
      <c r="C503" s="10"/>
      <c r="D503" s="10"/>
      <c r="E503" s="36"/>
      <c r="F503" s="10"/>
      <c r="G503" s="11"/>
      <c r="H503" s="10"/>
      <c r="I503" s="10"/>
      <c r="J503" s="10"/>
      <c r="K503" s="10"/>
      <c r="L503" s="36"/>
      <c r="M503" s="10"/>
      <c r="N503" s="36"/>
      <c r="O503" s="10"/>
      <c r="P503" s="10"/>
    </row>
    <row r="504" spans="1:16">
      <c r="A504" s="10"/>
      <c r="B504" s="10"/>
      <c r="C504" s="10"/>
      <c r="D504" s="10"/>
      <c r="E504" s="36"/>
      <c r="F504" s="10"/>
      <c r="G504" s="11"/>
      <c r="H504" s="10"/>
      <c r="I504" s="10"/>
      <c r="J504" s="10"/>
      <c r="K504" s="10"/>
      <c r="L504" s="36"/>
      <c r="M504" s="10"/>
      <c r="N504" s="36"/>
      <c r="O504" s="10"/>
      <c r="P504" s="10"/>
    </row>
    <row r="505" spans="1:16">
      <c r="A505" s="10"/>
      <c r="B505" s="10"/>
      <c r="C505" s="10"/>
      <c r="D505" s="10"/>
      <c r="E505" s="36"/>
      <c r="F505" s="10"/>
      <c r="G505" s="11"/>
      <c r="H505" s="10"/>
      <c r="I505" s="10"/>
      <c r="J505" s="10"/>
      <c r="K505" s="10"/>
      <c r="L505" s="36"/>
      <c r="M505" s="10"/>
      <c r="N505" s="36"/>
      <c r="O505" s="10"/>
      <c r="P505" s="10"/>
    </row>
    <row r="506" spans="1:16">
      <c r="A506" s="10"/>
      <c r="B506" s="10"/>
      <c r="C506" s="10"/>
      <c r="D506" s="10"/>
      <c r="E506" s="36"/>
      <c r="F506" s="10"/>
      <c r="G506" s="11"/>
      <c r="H506" s="10"/>
      <c r="I506" s="10"/>
      <c r="J506" s="10"/>
      <c r="K506" s="10"/>
      <c r="L506" s="36"/>
      <c r="M506" s="10"/>
      <c r="N506" s="36"/>
      <c r="O506" s="10"/>
      <c r="P506" s="10"/>
    </row>
  </sheetData>
  <sheetProtection sheet="1" objects="1" scenarios="1" sort="0" autoFilter="0"/>
  <mergeCells count="2">
    <mergeCell ref="A1:P1"/>
    <mergeCell ref="A3:P4"/>
  </mergeCells>
  <conditionalFormatting sqref="J7:J506">
    <cfRule type="expression" dxfId="229" priority="1">
      <formula>OR(J7="Missing",J7="Requested")</formula>
    </cfRule>
  </conditionalFormatting>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3">
        <x14:dataValidation type="list" xr:uid="{00000000-0002-0000-0D00-000000000000}">
          <x14:formula1>
            <xm:f>'01_Setup'!$B$23:$B$32</xm:f>
          </x14:formula1>
          <xm:sqref>C7:C506</xm:sqref>
        </x14:dataValidation>
        <x14:dataValidation type="list" xr:uid="{00000000-0002-0000-0D00-000001000000}">
          <x14:formula1>
            <xm:f>'01_Setup'!$B$14:$B$19</xm:f>
          </x14:formula1>
          <xm:sqref>D7:D506</xm:sqref>
        </x14:dataValidation>
        <x14:dataValidation type="list" xr:uid="{00000000-0002-0000-0D00-000002000000}">
          <x14:formula1>
            <xm:f>'99_Lists'!$J$4:$J$7</xm:f>
          </x14:formula1>
          <xm:sqref>J7:J506</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Y28"/>
  <sheetViews>
    <sheetView workbookViewId="0">
      <selection sqref="A1:Y1"/>
    </sheetView>
  </sheetViews>
  <sheetFormatPr defaultRowHeight="14.25"/>
  <cols>
    <col min="1" max="1" width="14" customWidth="1"/>
    <col min="2" max="2" width="26" customWidth="1"/>
    <col min="3" max="25" width="15" customWidth="1"/>
  </cols>
  <sheetData>
    <row r="1" spans="1:25" ht="30" customHeight="1">
      <c r="A1" s="2" t="s">
        <v>275</v>
      </c>
      <c r="B1" s="2"/>
      <c r="C1" s="2"/>
      <c r="D1" s="2"/>
      <c r="E1" s="2"/>
      <c r="F1" s="2"/>
      <c r="G1" s="2"/>
      <c r="H1" s="2"/>
      <c r="I1" s="2"/>
      <c r="J1" s="2"/>
      <c r="K1" s="2"/>
      <c r="L1" s="2"/>
      <c r="M1" s="2"/>
      <c r="N1" s="2"/>
      <c r="O1" s="2"/>
      <c r="P1" s="2"/>
      <c r="Q1" s="2"/>
      <c r="R1" s="2"/>
      <c r="S1" s="2"/>
      <c r="T1" s="2"/>
      <c r="U1" s="2"/>
      <c r="V1" s="2"/>
      <c r="W1" s="2"/>
      <c r="X1" s="2"/>
      <c r="Y1" s="2"/>
    </row>
    <row r="2" spans="1:25">
      <c r="A2" s="3"/>
      <c r="B2" s="3"/>
      <c r="C2" s="3"/>
      <c r="D2" s="3"/>
      <c r="E2" s="3"/>
      <c r="F2" s="3"/>
      <c r="G2" s="3"/>
      <c r="H2" s="3"/>
      <c r="I2" s="3"/>
      <c r="J2" s="3"/>
      <c r="K2" s="3"/>
      <c r="L2" s="3"/>
      <c r="M2" s="3"/>
      <c r="N2" s="3"/>
      <c r="O2" s="3"/>
      <c r="P2" s="3"/>
      <c r="Q2" s="3"/>
      <c r="R2" s="3"/>
      <c r="S2" s="3"/>
      <c r="T2" s="3"/>
      <c r="U2" s="3"/>
      <c r="V2" s="3"/>
      <c r="W2" s="3"/>
      <c r="X2" s="3"/>
      <c r="Y2" s="3"/>
    </row>
    <row r="3" spans="1:25">
      <c r="A3" s="48" t="s">
        <v>276</v>
      </c>
      <c r="B3" s="48"/>
      <c r="C3" s="48"/>
      <c r="D3" s="48"/>
      <c r="E3" s="48"/>
      <c r="F3" s="48"/>
      <c r="G3" s="48"/>
      <c r="H3" s="48"/>
      <c r="I3" s="48"/>
      <c r="J3" s="48"/>
      <c r="K3" s="48"/>
      <c r="L3" s="48"/>
      <c r="M3" s="48"/>
      <c r="N3" s="48"/>
      <c r="O3" s="48"/>
      <c r="P3" s="48"/>
      <c r="Q3" s="48"/>
      <c r="R3" s="48"/>
      <c r="S3" s="48"/>
      <c r="T3" s="48"/>
      <c r="U3" s="48"/>
      <c r="V3" s="48"/>
      <c r="W3" s="48"/>
      <c r="X3" s="48"/>
      <c r="Y3" s="48"/>
    </row>
    <row r="4" spans="1:25">
      <c r="A4" s="43"/>
      <c r="B4" s="43"/>
      <c r="C4" s="43"/>
      <c r="D4" s="43"/>
      <c r="E4" s="43"/>
      <c r="F4" s="43"/>
      <c r="G4" s="43"/>
      <c r="H4" s="43"/>
      <c r="I4" s="43"/>
      <c r="J4" s="43"/>
      <c r="K4" s="43"/>
      <c r="L4" s="43"/>
      <c r="M4" s="43"/>
      <c r="N4" s="43"/>
      <c r="O4" s="43"/>
      <c r="P4" s="43"/>
      <c r="Q4" s="43"/>
      <c r="R4" s="43"/>
      <c r="S4" s="43"/>
      <c r="T4" s="43"/>
      <c r="U4" s="43"/>
      <c r="V4" s="43"/>
      <c r="W4" s="43"/>
      <c r="X4" s="43"/>
      <c r="Y4" s="43"/>
    </row>
    <row r="5" spans="1:25">
      <c r="A5" s="3"/>
      <c r="B5" s="3"/>
      <c r="C5" s="3"/>
      <c r="D5" s="3"/>
      <c r="E5" s="3"/>
      <c r="F5" s="3"/>
      <c r="G5" s="3"/>
      <c r="H5" s="3"/>
      <c r="I5" s="3"/>
      <c r="J5" s="3"/>
      <c r="K5" s="3"/>
      <c r="L5" s="3"/>
      <c r="M5" s="3"/>
      <c r="N5" s="3"/>
      <c r="O5" s="3"/>
      <c r="P5" s="3"/>
      <c r="Q5" s="3"/>
      <c r="R5" s="3"/>
      <c r="S5" s="3"/>
      <c r="T5" s="3"/>
      <c r="U5" s="3"/>
      <c r="V5" s="3"/>
      <c r="W5" s="3"/>
      <c r="X5" s="3"/>
      <c r="Y5" s="3"/>
    </row>
    <row r="6" spans="1:25" ht="45">
      <c r="A6" s="56" t="s">
        <v>66</v>
      </c>
      <c r="B6" s="56" t="s">
        <v>67</v>
      </c>
      <c r="C6" s="56" t="s">
        <v>277</v>
      </c>
      <c r="D6" s="56" t="s">
        <v>278</v>
      </c>
      <c r="E6" s="56" t="s">
        <v>279</v>
      </c>
      <c r="F6" s="56" t="s">
        <v>280</v>
      </c>
      <c r="G6" s="56" t="s">
        <v>281</v>
      </c>
      <c r="H6" s="56" t="s">
        <v>282</v>
      </c>
      <c r="I6" s="56" t="s">
        <v>283</v>
      </c>
      <c r="J6" s="56" t="s">
        <v>284</v>
      </c>
      <c r="K6" s="56" t="s">
        <v>285</v>
      </c>
      <c r="L6" s="56" t="s">
        <v>286</v>
      </c>
      <c r="M6" s="56" t="s">
        <v>287</v>
      </c>
      <c r="N6" s="56" t="s">
        <v>288</v>
      </c>
      <c r="O6" s="56" t="s">
        <v>218</v>
      </c>
      <c r="P6" s="56" t="s">
        <v>219</v>
      </c>
      <c r="Q6" s="56" t="s">
        <v>151</v>
      </c>
      <c r="R6" s="56" t="s">
        <v>289</v>
      </c>
      <c r="S6" s="56" t="s">
        <v>148</v>
      </c>
      <c r="T6" s="56" t="s">
        <v>290</v>
      </c>
      <c r="U6" s="56" t="s">
        <v>291</v>
      </c>
      <c r="V6" s="56" t="s">
        <v>173</v>
      </c>
      <c r="W6" s="56" t="s">
        <v>292</v>
      </c>
      <c r="X6" s="56" t="s">
        <v>293</v>
      </c>
      <c r="Y6" s="56" t="s">
        <v>294</v>
      </c>
    </row>
    <row r="7" spans="1:25">
      <c r="A7" s="45" t="str">
        <f>IF('01_Setup'!A23="Yes",'01_Setup'!B23,"")</f>
        <v>P01</v>
      </c>
      <c r="B7" s="45" t="str">
        <f>IF('01_Setup'!C23="","",'01_Setup'!C23)</f>
        <v/>
      </c>
      <c r="C7" s="8">
        <f>IF(A7="","",SUMIFS('03_Transactions'!$O$7:$O$756,'03_Transactions'!$E$7:$E$756,A7,'03_Transactions'!$L$7:$L$756,"Income - Rent"))</f>
        <v>0</v>
      </c>
      <c r="D7" s="8">
        <f>IF(A7="","",SUMIFS('03_Transactions'!$O$7:$O$756,'03_Transactions'!$E$7:$E$756,A7,'03_Transactions'!$L$7:$L$756,"Income - Other Property"))</f>
        <v>0</v>
      </c>
      <c r="E7" s="8">
        <f t="shared" ref="E7:E16" si="0">IF(A7="","",SUM(C7:D7))</f>
        <v>0</v>
      </c>
      <c r="F7" s="8">
        <f>IF(A7="","",SUMIFS('03_Transactions'!$P$7:$P$756,'03_Transactions'!$E$7:$E$756,A7,'03_Transactions'!$L$7:$L$756,"Expense - Rent, rates, insurance and ground rents")+SUMIFS('09_Shared_Costs'!$M$7:$M$306,'09_Shared_Costs'!$L$7:$L$306,A7,'09_Shared_Costs'!$J$7:$J$306,"Expense - Rent, rates, insurance and ground rents"))</f>
        <v>0</v>
      </c>
      <c r="G7" s="8">
        <f>IF(A7="","",SUMIFS('03_Transactions'!$P$7:$P$756,'03_Transactions'!$E$7:$E$756,A7,'03_Transactions'!$L$7:$L$756,"Expense - Repairs and maintenance")+SUMIFS('09_Shared_Costs'!$M$7:$M$306,'09_Shared_Costs'!$L$7:$L$306,A7,'09_Shared_Costs'!$J$7:$J$306,"Expense - Repairs and maintenance"))</f>
        <v>0</v>
      </c>
      <c r="H7" s="8">
        <f>IF(A7="","",SUMIFS('03_Transactions'!$P$7:$P$756,'03_Transactions'!$E$7:$E$756,A7,'03_Transactions'!$L$7:$L$756,"Expense - Legal, management and professional fees")+SUMIFS('09_Shared_Costs'!$M$7:$M$306,'09_Shared_Costs'!$L$7:$L$306,A7,'09_Shared_Costs'!$J$7:$J$306,"Expense - Legal, management and professional fees"))</f>
        <v>0</v>
      </c>
      <c r="I7" s="8">
        <f>IF(A7="","",SUMIFS('03_Transactions'!$P$7:$P$756,'03_Transactions'!$E$7:$E$756,A7,'03_Transactions'!$L$7:$L$756,"Expense - Costs of services provided")+SUMIFS('09_Shared_Costs'!$M$7:$M$306,'09_Shared_Costs'!$L$7:$L$306,A7,'09_Shared_Costs'!$J$7:$J$306,"Expense - Costs of services provided"))</f>
        <v>0</v>
      </c>
      <c r="J7" s="8">
        <f>IF(A7="","",SUMIFS('03_Transactions'!$P$7:$P$756,'03_Transactions'!$E$7:$E$756,A7,'03_Transactions'!$L$7:$L$756,"Expense - Travel")+SUMIFS('09_Shared_Costs'!$M$7:$M$306,'09_Shared_Costs'!$L$7:$L$306,A7,'09_Shared_Costs'!$J$7:$J$306,"Expense - Travel"))</f>
        <v>0</v>
      </c>
      <c r="K7" s="8">
        <f>IF(A7="","",SUMIFS('03_Transactions'!$P$7:$P$756,'03_Transactions'!$E$7:$E$756,A7,'03_Transactions'!$L$7:$L$756,"Expense - Other allowable property expenses")+SUMIFS('09_Shared_Costs'!$M$7:$M$306,'09_Shared_Costs'!$L$7:$L$306,A7,'09_Shared_Costs'!$J$7:$J$306,"Expense - Other allowable property expenses"))</f>
        <v>0</v>
      </c>
      <c r="L7" s="8">
        <f>IF(A7="","",SUMIFS('12_Domestic_Items'!$K$7:$K$106,'12_Domestic_Items'!$B$7:$B$106,A7))</f>
        <v>0</v>
      </c>
      <c r="M7" s="8">
        <f t="shared" ref="M7:M16" si="1">IF(A7="","",SUM(F7:L7))</f>
        <v>0</v>
      </c>
      <c r="N7" s="8">
        <f t="shared" ref="N7:N16" si="2">IF(A7="","",E7-M7)</f>
        <v>0</v>
      </c>
      <c r="O7" s="8">
        <f>IF(A7="","",SUMIFS('08_Mortgage_Finance'!$G$7:$G$36,'08_Mortgage_Finance'!$B$7:$B$36,A7))</f>
        <v>0</v>
      </c>
      <c r="P7" s="8">
        <f>IF(A7="","",SUMIFS('08_Mortgage_Finance'!$H$7:$H$36,'08_Mortgage_Finance'!$B$7:$B$36,A7))</f>
        <v>0</v>
      </c>
      <c r="Q7" s="8">
        <f>IF(A7="","",SUMIFS('08_Mortgage_Finance'!$J$7:$J$36,'08_Mortgage_Finance'!$B$7:$B$36,A7))</f>
        <v>0</v>
      </c>
      <c r="R7" s="8">
        <f>IF(A7="","",SUMIFS('11_Capital_Register'!$I$7:$I$206,'11_Capital_Register'!$B$7:$B$206,A7,'11_Capital_Register'!$D$7:$D$206,'01_Setup'!$B$6))</f>
        <v>0</v>
      </c>
      <c r="S7" s="8">
        <f>IF(A7="","",SUMIFS('03_Transactions'!$Q$7:$Q$756,'03_Transactions'!$E$7:$E$756,A7))</f>
        <v>0</v>
      </c>
      <c r="T7" s="8">
        <f>IF(A7="","",SUMIFS('03_Transactions'!$X$7:$X$756,'03_Transactions'!$E$7:$E$756,A7)+SUMIFS('09_Shared_Costs'!$O$7:$O$306,'09_Shared_Costs'!$L$7:$L$306,A7))</f>
        <v>0</v>
      </c>
      <c r="U7" s="8">
        <f>IF(A7="","",SUMIFS('04_Rent_Ledger'!$L$7:$L$256,'04_Rent_Ledger'!$B$7:$B$256,A7))</f>
        <v>0</v>
      </c>
      <c r="V7" s="8">
        <f>IF(A7="","",SUMIFS('04_Rent_Ledger'!$M$7:$M$256,'04_Rent_Ledger'!$B$7:$B$256,A7))</f>
        <v>0</v>
      </c>
      <c r="W7" s="8">
        <f>IF(A7="","",SUMIFS('05_Deposits'!$K$7:$K$106,'05_Deposits'!$B$7:$B$106,A7))</f>
        <v>0</v>
      </c>
      <c r="X7" s="8">
        <f>IF(A7="","",SUMIFS('06_Agent_Control'!$L$7:$L$106,'06_Agent_Control'!$B$7:$B$106,A7,'06_Agent_Control'!$A$7:$A$106,'01_Setup'!$B$8))</f>
        <v>0</v>
      </c>
      <c r="Y7" s="8">
        <f>IF(A7="","",SUMIFS('08_Mortgage_Finance'!$L$7:$L$36,'08_Mortgage_Finance'!$B$7:$B$36,A7))</f>
        <v>0</v>
      </c>
    </row>
    <row r="8" spans="1:25">
      <c r="A8" s="45" t="str">
        <f>IF('01_Setup'!A24="Yes",'01_Setup'!B24,"")</f>
        <v/>
      </c>
      <c r="B8" s="45" t="str">
        <f>IF('01_Setup'!C24="","",'01_Setup'!C24)</f>
        <v/>
      </c>
      <c r="C8" s="8" t="str">
        <f>IF(A8="","",SUMIFS('03_Transactions'!$O$7:$O$756,'03_Transactions'!$E$7:$E$756,A8,'03_Transactions'!$L$7:$L$756,"Income - Rent"))</f>
        <v/>
      </c>
      <c r="D8" s="8" t="str">
        <f>IF(A8="","",SUMIFS('03_Transactions'!$O$7:$O$756,'03_Transactions'!$E$7:$E$756,A8,'03_Transactions'!$L$7:$L$756,"Income - Other Property"))</f>
        <v/>
      </c>
      <c r="E8" s="8" t="str">
        <f t="shared" si="0"/>
        <v/>
      </c>
      <c r="F8" s="8" t="str">
        <f>IF(A8="","",SUMIFS('03_Transactions'!$P$7:$P$756,'03_Transactions'!$E$7:$E$756,A8,'03_Transactions'!$L$7:$L$756,"Expense - Rent, rates, insurance and ground rents")+SUMIFS('09_Shared_Costs'!$M$7:$M$306,'09_Shared_Costs'!$L$7:$L$306,A8,'09_Shared_Costs'!$J$7:$J$306,"Expense - Rent, rates, insurance and ground rents"))</f>
        <v/>
      </c>
      <c r="G8" s="8" t="str">
        <f>IF(A8="","",SUMIFS('03_Transactions'!$P$7:$P$756,'03_Transactions'!$E$7:$E$756,A8,'03_Transactions'!$L$7:$L$756,"Expense - Repairs and maintenance")+SUMIFS('09_Shared_Costs'!$M$7:$M$306,'09_Shared_Costs'!$L$7:$L$306,A8,'09_Shared_Costs'!$J$7:$J$306,"Expense - Repairs and maintenance"))</f>
        <v/>
      </c>
      <c r="H8" s="8" t="str">
        <f>IF(A8="","",SUMIFS('03_Transactions'!$P$7:$P$756,'03_Transactions'!$E$7:$E$756,A8,'03_Transactions'!$L$7:$L$756,"Expense - Legal, management and professional fees")+SUMIFS('09_Shared_Costs'!$M$7:$M$306,'09_Shared_Costs'!$L$7:$L$306,A8,'09_Shared_Costs'!$J$7:$J$306,"Expense - Legal, management and professional fees"))</f>
        <v/>
      </c>
      <c r="I8" s="8" t="str">
        <f>IF(A8="","",SUMIFS('03_Transactions'!$P$7:$P$756,'03_Transactions'!$E$7:$E$756,A8,'03_Transactions'!$L$7:$L$756,"Expense - Costs of services provided")+SUMIFS('09_Shared_Costs'!$M$7:$M$306,'09_Shared_Costs'!$L$7:$L$306,A8,'09_Shared_Costs'!$J$7:$J$306,"Expense - Costs of services provided"))</f>
        <v/>
      </c>
      <c r="J8" s="8" t="str">
        <f>IF(A8="","",SUMIFS('03_Transactions'!$P$7:$P$756,'03_Transactions'!$E$7:$E$756,A8,'03_Transactions'!$L$7:$L$756,"Expense - Travel")+SUMIFS('09_Shared_Costs'!$M$7:$M$306,'09_Shared_Costs'!$L$7:$L$306,A8,'09_Shared_Costs'!$J$7:$J$306,"Expense - Travel"))</f>
        <v/>
      </c>
      <c r="K8" s="8" t="str">
        <f>IF(A8="","",SUMIFS('03_Transactions'!$P$7:$P$756,'03_Transactions'!$E$7:$E$756,A8,'03_Transactions'!$L$7:$L$756,"Expense - Other allowable property expenses")+SUMIFS('09_Shared_Costs'!$M$7:$M$306,'09_Shared_Costs'!$L$7:$L$306,A8,'09_Shared_Costs'!$J$7:$J$306,"Expense - Other allowable property expenses"))</f>
        <v/>
      </c>
      <c r="L8" s="8" t="str">
        <f>IF(A8="","",SUMIFS('12_Domestic_Items'!$K$7:$K$106,'12_Domestic_Items'!$B$7:$B$106,A8))</f>
        <v/>
      </c>
      <c r="M8" s="8" t="str">
        <f t="shared" si="1"/>
        <v/>
      </c>
      <c r="N8" s="8" t="str">
        <f t="shared" si="2"/>
        <v/>
      </c>
      <c r="O8" s="8" t="str">
        <f>IF(A8="","",SUMIFS('08_Mortgage_Finance'!$G$7:$G$36,'08_Mortgage_Finance'!$B$7:$B$36,A8))</f>
        <v/>
      </c>
      <c r="P8" s="8" t="str">
        <f>IF(A8="","",SUMIFS('08_Mortgage_Finance'!$H$7:$H$36,'08_Mortgage_Finance'!$B$7:$B$36,A8))</f>
        <v/>
      </c>
      <c r="Q8" s="8" t="str">
        <f>IF(A8="","",SUMIFS('08_Mortgage_Finance'!$J$7:$J$36,'08_Mortgage_Finance'!$B$7:$B$36,A8))</f>
        <v/>
      </c>
      <c r="R8" s="8" t="str">
        <f>IF(A8="","",SUMIFS('11_Capital_Register'!$I$7:$I$206,'11_Capital_Register'!$B$7:$B$206,A8,'11_Capital_Register'!$D$7:$D$206,'01_Setup'!$B$6))</f>
        <v/>
      </c>
      <c r="S8" s="8" t="str">
        <f>IF(A8="","",SUMIFS('03_Transactions'!$Q$7:$Q$756,'03_Transactions'!$E$7:$E$756,A8))</f>
        <v/>
      </c>
      <c r="T8" s="8" t="str">
        <f>IF(A8="","",SUMIFS('03_Transactions'!$X$7:$X$756,'03_Transactions'!$E$7:$E$756,A8)+SUMIFS('09_Shared_Costs'!$O$7:$O$306,'09_Shared_Costs'!$L$7:$L$306,A8))</f>
        <v/>
      </c>
      <c r="U8" s="8" t="str">
        <f>IF(A8="","",SUMIFS('04_Rent_Ledger'!$L$7:$L$256,'04_Rent_Ledger'!$B$7:$B$256,A8))</f>
        <v/>
      </c>
      <c r="V8" s="8" t="str">
        <f>IF(A8="","",SUMIFS('04_Rent_Ledger'!$M$7:$M$256,'04_Rent_Ledger'!$B$7:$B$256,A8))</f>
        <v/>
      </c>
      <c r="W8" s="8" t="str">
        <f>IF(A8="","",SUMIFS('05_Deposits'!$K$7:$K$106,'05_Deposits'!$B$7:$B$106,A8))</f>
        <v/>
      </c>
      <c r="X8" s="8" t="str">
        <f>IF(A8="","",SUMIFS('06_Agent_Control'!$L$7:$L$106,'06_Agent_Control'!$B$7:$B$106,A8,'06_Agent_Control'!$A$7:$A$106,'01_Setup'!$B$8))</f>
        <v/>
      </c>
      <c r="Y8" s="8" t="str">
        <f>IF(A8="","",SUMIFS('08_Mortgage_Finance'!$L$7:$L$36,'08_Mortgage_Finance'!$B$7:$B$36,A8))</f>
        <v/>
      </c>
    </row>
    <row r="9" spans="1:25">
      <c r="A9" s="45" t="str">
        <f>IF('01_Setup'!A25="Yes",'01_Setup'!B25,"")</f>
        <v/>
      </c>
      <c r="B9" s="45" t="str">
        <f>IF('01_Setup'!C25="","",'01_Setup'!C25)</f>
        <v/>
      </c>
      <c r="C9" s="8" t="str">
        <f>IF(A9="","",SUMIFS('03_Transactions'!$O$7:$O$756,'03_Transactions'!$E$7:$E$756,A9,'03_Transactions'!$L$7:$L$756,"Income - Rent"))</f>
        <v/>
      </c>
      <c r="D9" s="8" t="str">
        <f>IF(A9="","",SUMIFS('03_Transactions'!$O$7:$O$756,'03_Transactions'!$E$7:$E$756,A9,'03_Transactions'!$L$7:$L$756,"Income - Other Property"))</f>
        <v/>
      </c>
      <c r="E9" s="8" t="str">
        <f t="shared" si="0"/>
        <v/>
      </c>
      <c r="F9" s="8" t="str">
        <f>IF(A9="","",SUMIFS('03_Transactions'!$P$7:$P$756,'03_Transactions'!$E$7:$E$756,A9,'03_Transactions'!$L$7:$L$756,"Expense - Rent, rates, insurance and ground rents")+SUMIFS('09_Shared_Costs'!$M$7:$M$306,'09_Shared_Costs'!$L$7:$L$306,A9,'09_Shared_Costs'!$J$7:$J$306,"Expense - Rent, rates, insurance and ground rents"))</f>
        <v/>
      </c>
      <c r="G9" s="8" t="str">
        <f>IF(A9="","",SUMIFS('03_Transactions'!$P$7:$P$756,'03_Transactions'!$E$7:$E$756,A9,'03_Transactions'!$L$7:$L$756,"Expense - Repairs and maintenance")+SUMIFS('09_Shared_Costs'!$M$7:$M$306,'09_Shared_Costs'!$L$7:$L$306,A9,'09_Shared_Costs'!$J$7:$J$306,"Expense - Repairs and maintenance"))</f>
        <v/>
      </c>
      <c r="H9" s="8" t="str">
        <f>IF(A9="","",SUMIFS('03_Transactions'!$P$7:$P$756,'03_Transactions'!$E$7:$E$756,A9,'03_Transactions'!$L$7:$L$756,"Expense - Legal, management and professional fees")+SUMIFS('09_Shared_Costs'!$M$7:$M$306,'09_Shared_Costs'!$L$7:$L$306,A9,'09_Shared_Costs'!$J$7:$J$306,"Expense - Legal, management and professional fees"))</f>
        <v/>
      </c>
      <c r="I9" s="8" t="str">
        <f>IF(A9="","",SUMIFS('03_Transactions'!$P$7:$P$756,'03_Transactions'!$E$7:$E$756,A9,'03_Transactions'!$L$7:$L$756,"Expense - Costs of services provided")+SUMIFS('09_Shared_Costs'!$M$7:$M$306,'09_Shared_Costs'!$L$7:$L$306,A9,'09_Shared_Costs'!$J$7:$J$306,"Expense - Costs of services provided"))</f>
        <v/>
      </c>
      <c r="J9" s="8" t="str">
        <f>IF(A9="","",SUMIFS('03_Transactions'!$P$7:$P$756,'03_Transactions'!$E$7:$E$756,A9,'03_Transactions'!$L$7:$L$756,"Expense - Travel")+SUMIFS('09_Shared_Costs'!$M$7:$M$306,'09_Shared_Costs'!$L$7:$L$306,A9,'09_Shared_Costs'!$J$7:$J$306,"Expense - Travel"))</f>
        <v/>
      </c>
      <c r="K9" s="8" t="str">
        <f>IF(A9="","",SUMIFS('03_Transactions'!$P$7:$P$756,'03_Transactions'!$E$7:$E$756,A9,'03_Transactions'!$L$7:$L$756,"Expense - Other allowable property expenses")+SUMIFS('09_Shared_Costs'!$M$7:$M$306,'09_Shared_Costs'!$L$7:$L$306,A9,'09_Shared_Costs'!$J$7:$J$306,"Expense - Other allowable property expenses"))</f>
        <v/>
      </c>
      <c r="L9" s="8" t="str">
        <f>IF(A9="","",SUMIFS('12_Domestic_Items'!$K$7:$K$106,'12_Domestic_Items'!$B$7:$B$106,A9))</f>
        <v/>
      </c>
      <c r="M9" s="8" t="str">
        <f t="shared" si="1"/>
        <v/>
      </c>
      <c r="N9" s="8" t="str">
        <f t="shared" si="2"/>
        <v/>
      </c>
      <c r="O9" s="8" t="str">
        <f>IF(A9="","",SUMIFS('08_Mortgage_Finance'!$G$7:$G$36,'08_Mortgage_Finance'!$B$7:$B$36,A9))</f>
        <v/>
      </c>
      <c r="P9" s="8" t="str">
        <f>IF(A9="","",SUMIFS('08_Mortgage_Finance'!$H$7:$H$36,'08_Mortgage_Finance'!$B$7:$B$36,A9))</f>
        <v/>
      </c>
      <c r="Q9" s="8" t="str">
        <f>IF(A9="","",SUMIFS('08_Mortgage_Finance'!$J$7:$J$36,'08_Mortgage_Finance'!$B$7:$B$36,A9))</f>
        <v/>
      </c>
      <c r="R9" s="8" t="str">
        <f>IF(A9="","",SUMIFS('11_Capital_Register'!$I$7:$I$206,'11_Capital_Register'!$B$7:$B$206,A9,'11_Capital_Register'!$D$7:$D$206,'01_Setup'!$B$6))</f>
        <v/>
      </c>
      <c r="S9" s="8" t="str">
        <f>IF(A9="","",SUMIFS('03_Transactions'!$Q$7:$Q$756,'03_Transactions'!$E$7:$E$756,A9))</f>
        <v/>
      </c>
      <c r="T9" s="8" t="str">
        <f>IF(A9="","",SUMIFS('03_Transactions'!$X$7:$X$756,'03_Transactions'!$E$7:$E$756,A9)+SUMIFS('09_Shared_Costs'!$O$7:$O$306,'09_Shared_Costs'!$L$7:$L$306,A9))</f>
        <v/>
      </c>
      <c r="U9" s="8" t="str">
        <f>IF(A9="","",SUMIFS('04_Rent_Ledger'!$L$7:$L$256,'04_Rent_Ledger'!$B$7:$B$256,A9))</f>
        <v/>
      </c>
      <c r="V9" s="8" t="str">
        <f>IF(A9="","",SUMIFS('04_Rent_Ledger'!$M$7:$M$256,'04_Rent_Ledger'!$B$7:$B$256,A9))</f>
        <v/>
      </c>
      <c r="W9" s="8" t="str">
        <f>IF(A9="","",SUMIFS('05_Deposits'!$K$7:$K$106,'05_Deposits'!$B$7:$B$106,A9))</f>
        <v/>
      </c>
      <c r="X9" s="8" t="str">
        <f>IF(A9="","",SUMIFS('06_Agent_Control'!$L$7:$L$106,'06_Agent_Control'!$B$7:$B$106,A9,'06_Agent_Control'!$A$7:$A$106,'01_Setup'!$B$8))</f>
        <v/>
      </c>
      <c r="Y9" s="8" t="str">
        <f>IF(A9="","",SUMIFS('08_Mortgage_Finance'!$L$7:$L$36,'08_Mortgage_Finance'!$B$7:$B$36,A9))</f>
        <v/>
      </c>
    </row>
    <row r="10" spans="1:25">
      <c r="A10" s="45" t="str">
        <f>IF('01_Setup'!A26="Yes",'01_Setup'!B26,"")</f>
        <v/>
      </c>
      <c r="B10" s="45" t="str">
        <f>IF('01_Setup'!C26="","",'01_Setup'!C26)</f>
        <v/>
      </c>
      <c r="C10" s="8" t="str">
        <f>IF(A10="","",SUMIFS('03_Transactions'!$O$7:$O$756,'03_Transactions'!$E$7:$E$756,A10,'03_Transactions'!$L$7:$L$756,"Income - Rent"))</f>
        <v/>
      </c>
      <c r="D10" s="8" t="str">
        <f>IF(A10="","",SUMIFS('03_Transactions'!$O$7:$O$756,'03_Transactions'!$E$7:$E$756,A10,'03_Transactions'!$L$7:$L$756,"Income - Other Property"))</f>
        <v/>
      </c>
      <c r="E10" s="8" t="str">
        <f t="shared" si="0"/>
        <v/>
      </c>
      <c r="F10" s="8" t="str">
        <f>IF(A10="","",SUMIFS('03_Transactions'!$P$7:$P$756,'03_Transactions'!$E$7:$E$756,A10,'03_Transactions'!$L$7:$L$756,"Expense - Rent, rates, insurance and ground rents")+SUMIFS('09_Shared_Costs'!$M$7:$M$306,'09_Shared_Costs'!$L$7:$L$306,A10,'09_Shared_Costs'!$J$7:$J$306,"Expense - Rent, rates, insurance and ground rents"))</f>
        <v/>
      </c>
      <c r="G10" s="8" t="str">
        <f>IF(A10="","",SUMIFS('03_Transactions'!$P$7:$P$756,'03_Transactions'!$E$7:$E$756,A10,'03_Transactions'!$L$7:$L$756,"Expense - Repairs and maintenance")+SUMIFS('09_Shared_Costs'!$M$7:$M$306,'09_Shared_Costs'!$L$7:$L$306,A10,'09_Shared_Costs'!$J$7:$J$306,"Expense - Repairs and maintenance"))</f>
        <v/>
      </c>
      <c r="H10" s="8" t="str">
        <f>IF(A10="","",SUMIFS('03_Transactions'!$P$7:$P$756,'03_Transactions'!$E$7:$E$756,A10,'03_Transactions'!$L$7:$L$756,"Expense - Legal, management and professional fees")+SUMIFS('09_Shared_Costs'!$M$7:$M$306,'09_Shared_Costs'!$L$7:$L$306,A10,'09_Shared_Costs'!$J$7:$J$306,"Expense - Legal, management and professional fees"))</f>
        <v/>
      </c>
      <c r="I10" s="8" t="str">
        <f>IF(A10="","",SUMIFS('03_Transactions'!$P$7:$P$756,'03_Transactions'!$E$7:$E$756,A10,'03_Transactions'!$L$7:$L$756,"Expense - Costs of services provided")+SUMIFS('09_Shared_Costs'!$M$7:$M$306,'09_Shared_Costs'!$L$7:$L$306,A10,'09_Shared_Costs'!$J$7:$J$306,"Expense - Costs of services provided"))</f>
        <v/>
      </c>
      <c r="J10" s="8" t="str">
        <f>IF(A10="","",SUMIFS('03_Transactions'!$P$7:$P$756,'03_Transactions'!$E$7:$E$756,A10,'03_Transactions'!$L$7:$L$756,"Expense - Travel")+SUMIFS('09_Shared_Costs'!$M$7:$M$306,'09_Shared_Costs'!$L$7:$L$306,A10,'09_Shared_Costs'!$J$7:$J$306,"Expense - Travel"))</f>
        <v/>
      </c>
      <c r="K10" s="8" t="str">
        <f>IF(A10="","",SUMIFS('03_Transactions'!$P$7:$P$756,'03_Transactions'!$E$7:$E$756,A10,'03_Transactions'!$L$7:$L$756,"Expense - Other allowable property expenses")+SUMIFS('09_Shared_Costs'!$M$7:$M$306,'09_Shared_Costs'!$L$7:$L$306,A10,'09_Shared_Costs'!$J$7:$J$306,"Expense - Other allowable property expenses"))</f>
        <v/>
      </c>
      <c r="L10" s="8" t="str">
        <f>IF(A10="","",SUMIFS('12_Domestic_Items'!$K$7:$K$106,'12_Domestic_Items'!$B$7:$B$106,A10))</f>
        <v/>
      </c>
      <c r="M10" s="8" t="str">
        <f t="shared" si="1"/>
        <v/>
      </c>
      <c r="N10" s="8" t="str">
        <f t="shared" si="2"/>
        <v/>
      </c>
      <c r="O10" s="8" t="str">
        <f>IF(A10="","",SUMIFS('08_Mortgage_Finance'!$G$7:$G$36,'08_Mortgage_Finance'!$B$7:$B$36,A10))</f>
        <v/>
      </c>
      <c r="P10" s="8" t="str">
        <f>IF(A10="","",SUMIFS('08_Mortgage_Finance'!$H$7:$H$36,'08_Mortgage_Finance'!$B$7:$B$36,A10))</f>
        <v/>
      </c>
      <c r="Q10" s="8" t="str">
        <f>IF(A10="","",SUMIFS('08_Mortgage_Finance'!$J$7:$J$36,'08_Mortgage_Finance'!$B$7:$B$36,A10))</f>
        <v/>
      </c>
      <c r="R10" s="8" t="str">
        <f>IF(A10="","",SUMIFS('11_Capital_Register'!$I$7:$I$206,'11_Capital_Register'!$B$7:$B$206,A10,'11_Capital_Register'!$D$7:$D$206,'01_Setup'!$B$6))</f>
        <v/>
      </c>
      <c r="S10" s="8" t="str">
        <f>IF(A10="","",SUMIFS('03_Transactions'!$Q$7:$Q$756,'03_Transactions'!$E$7:$E$756,A10))</f>
        <v/>
      </c>
      <c r="T10" s="8" t="str">
        <f>IF(A10="","",SUMIFS('03_Transactions'!$X$7:$X$756,'03_Transactions'!$E$7:$E$756,A10)+SUMIFS('09_Shared_Costs'!$O$7:$O$306,'09_Shared_Costs'!$L$7:$L$306,A10))</f>
        <v/>
      </c>
      <c r="U10" s="8" t="str">
        <f>IF(A10="","",SUMIFS('04_Rent_Ledger'!$L$7:$L$256,'04_Rent_Ledger'!$B$7:$B$256,A10))</f>
        <v/>
      </c>
      <c r="V10" s="8" t="str">
        <f>IF(A10="","",SUMIFS('04_Rent_Ledger'!$M$7:$M$256,'04_Rent_Ledger'!$B$7:$B$256,A10))</f>
        <v/>
      </c>
      <c r="W10" s="8" t="str">
        <f>IF(A10="","",SUMIFS('05_Deposits'!$K$7:$K$106,'05_Deposits'!$B$7:$B$106,A10))</f>
        <v/>
      </c>
      <c r="X10" s="8" t="str">
        <f>IF(A10="","",SUMIFS('06_Agent_Control'!$L$7:$L$106,'06_Agent_Control'!$B$7:$B$106,A10,'06_Agent_Control'!$A$7:$A$106,'01_Setup'!$B$8))</f>
        <v/>
      </c>
      <c r="Y10" s="8" t="str">
        <f>IF(A10="","",SUMIFS('08_Mortgage_Finance'!$L$7:$L$36,'08_Mortgage_Finance'!$B$7:$B$36,A10))</f>
        <v/>
      </c>
    </row>
    <row r="11" spans="1:25">
      <c r="A11" s="45" t="str">
        <f>IF('01_Setup'!A27="Yes",'01_Setup'!B27,"")</f>
        <v/>
      </c>
      <c r="B11" s="45" t="str">
        <f>IF('01_Setup'!C27="","",'01_Setup'!C27)</f>
        <v/>
      </c>
      <c r="C11" s="8" t="str">
        <f>IF(A11="","",SUMIFS('03_Transactions'!$O$7:$O$756,'03_Transactions'!$E$7:$E$756,A11,'03_Transactions'!$L$7:$L$756,"Income - Rent"))</f>
        <v/>
      </c>
      <c r="D11" s="8" t="str">
        <f>IF(A11="","",SUMIFS('03_Transactions'!$O$7:$O$756,'03_Transactions'!$E$7:$E$756,A11,'03_Transactions'!$L$7:$L$756,"Income - Other Property"))</f>
        <v/>
      </c>
      <c r="E11" s="8" t="str">
        <f t="shared" si="0"/>
        <v/>
      </c>
      <c r="F11" s="8" t="str">
        <f>IF(A11="","",SUMIFS('03_Transactions'!$P$7:$P$756,'03_Transactions'!$E$7:$E$756,A11,'03_Transactions'!$L$7:$L$756,"Expense - Rent, rates, insurance and ground rents")+SUMIFS('09_Shared_Costs'!$M$7:$M$306,'09_Shared_Costs'!$L$7:$L$306,A11,'09_Shared_Costs'!$J$7:$J$306,"Expense - Rent, rates, insurance and ground rents"))</f>
        <v/>
      </c>
      <c r="G11" s="8" t="str">
        <f>IF(A11="","",SUMIFS('03_Transactions'!$P$7:$P$756,'03_Transactions'!$E$7:$E$756,A11,'03_Transactions'!$L$7:$L$756,"Expense - Repairs and maintenance")+SUMIFS('09_Shared_Costs'!$M$7:$M$306,'09_Shared_Costs'!$L$7:$L$306,A11,'09_Shared_Costs'!$J$7:$J$306,"Expense - Repairs and maintenance"))</f>
        <v/>
      </c>
      <c r="H11" s="8" t="str">
        <f>IF(A11="","",SUMIFS('03_Transactions'!$P$7:$P$756,'03_Transactions'!$E$7:$E$756,A11,'03_Transactions'!$L$7:$L$756,"Expense - Legal, management and professional fees")+SUMIFS('09_Shared_Costs'!$M$7:$M$306,'09_Shared_Costs'!$L$7:$L$306,A11,'09_Shared_Costs'!$J$7:$J$306,"Expense - Legal, management and professional fees"))</f>
        <v/>
      </c>
      <c r="I11" s="8" t="str">
        <f>IF(A11="","",SUMIFS('03_Transactions'!$P$7:$P$756,'03_Transactions'!$E$7:$E$756,A11,'03_Transactions'!$L$7:$L$756,"Expense - Costs of services provided")+SUMIFS('09_Shared_Costs'!$M$7:$M$306,'09_Shared_Costs'!$L$7:$L$306,A11,'09_Shared_Costs'!$J$7:$J$306,"Expense - Costs of services provided"))</f>
        <v/>
      </c>
      <c r="J11" s="8" t="str">
        <f>IF(A11="","",SUMIFS('03_Transactions'!$P$7:$P$756,'03_Transactions'!$E$7:$E$756,A11,'03_Transactions'!$L$7:$L$756,"Expense - Travel")+SUMIFS('09_Shared_Costs'!$M$7:$M$306,'09_Shared_Costs'!$L$7:$L$306,A11,'09_Shared_Costs'!$J$7:$J$306,"Expense - Travel"))</f>
        <v/>
      </c>
      <c r="K11" s="8" t="str">
        <f>IF(A11="","",SUMIFS('03_Transactions'!$P$7:$P$756,'03_Transactions'!$E$7:$E$756,A11,'03_Transactions'!$L$7:$L$756,"Expense - Other allowable property expenses")+SUMIFS('09_Shared_Costs'!$M$7:$M$306,'09_Shared_Costs'!$L$7:$L$306,A11,'09_Shared_Costs'!$J$7:$J$306,"Expense - Other allowable property expenses"))</f>
        <v/>
      </c>
      <c r="L11" s="8" t="str">
        <f>IF(A11="","",SUMIFS('12_Domestic_Items'!$K$7:$K$106,'12_Domestic_Items'!$B$7:$B$106,A11))</f>
        <v/>
      </c>
      <c r="M11" s="8" t="str">
        <f t="shared" si="1"/>
        <v/>
      </c>
      <c r="N11" s="8" t="str">
        <f t="shared" si="2"/>
        <v/>
      </c>
      <c r="O11" s="8" t="str">
        <f>IF(A11="","",SUMIFS('08_Mortgage_Finance'!$G$7:$G$36,'08_Mortgage_Finance'!$B$7:$B$36,A11))</f>
        <v/>
      </c>
      <c r="P11" s="8" t="str">
        <f>IF(A11="","",SUMIFS('08_Mortgage_Finance'!$H$7:$H$36,'08_Mortgage_Finance'!$B$7:$B$36,A11))</f>
        <v/>
      </c>
      <c r="Q11" s="8" t="str">
        <f>IF(A11="","",SUMIFS('08_Mortgage_Finance'!$J$7:$J$36,'08_Mortgage_Finance'!$B$7:$B$36,A11))</f>
        <v/>
      </c>
      <c r="R11" s="8" t="str">
        <f>IF(A11="","",SUMIFS('11_Capital_Register'!$I$7:$I$206,'11_Capital_Register'!$B$7:$B$206,A11,'11_Capital_Register'!$D$7:$D$206,'01_Setup'!$B$6))</f>
        <v/>
      </c>
      <c r="S11" s="8" t="str">
        <f>IF(A11="","",SUMIFS('03_Transactions'!$Q$7:$Q$756,'03_Transactions'!$E$7:$E$756,A11))</f>
        <v/>
      </c>
      <c r="T11" s="8" t="str">
        <f>IF(A11="","",SUMIFS('03_Transactions'!$X$7:$X$756,'03_Transactions'!$E$7:$E$756,A11)+SUMIFS('09_Shared_Costs'!$O$7:$O$306,'09_Shared_Costs'!$L$7:$L$306,A11))</f>
        <v/>
      </c>
      <c r="U11" s="8" t="str">
        <f>IF(A11="","",SUMIFS('04_Rent_Ledger'!$L$7:$L$256,'04_Rent_Ledger'!$B$7:$B$256,A11))</f>
        <v/>
      </c>
      <c r="V11" s="8" t="str">
        <f>IF(A11="","",SUMIFS('04_Rent_Ledger'!$M$7:$M$256,'04_Rent_Ledger'!$B$7:$B$256,A11))</f>
        <v/>
      </c>
      <c r="W11" s="8" t="str">
        <f>IF(A11="","",SUMIFS('05_Deposits'!$K$7:$K$106,'05_Deposits'!$B$7:$B$106,A11))</f>
        <v/>
      </c>
      <c r="X11" s="8" t="str">
        <f>IF(A11="","",SUMIFS('06_Agent_Control'!$L$7:$L$106,'06_Agent_Control'!$B$7:$B$106,A11,'06_Agent_Control'!$A$7:$A$106,'01_Setup'!$B$8))</f>
        <v/>
      </c>
      <c r="Y11" s="8" t="str">
        <f>IF(A11="","",SUMIFS('08_Mortgage_Finance'!$L$7:$L$36,'08_Mortgage_Finance'!$B$7:$B$36,A11))</f>
        <v/>
      </c>
    </row>
    <row r="12" spans="1:25">
      <c r="A12" s="45" t="str">
        <f>IF('01_Setup'!A28="Yes",'01_Setup'!B28,"")</f>
        <v/>
      </c>
      <c r="B12" s="45" t="str">
        <f>IF('01_Setup'!C28="","",'01_Setup'!C28)</f>
        <v/>
      </c>
      <c r="C12" s="8" t="str">
        <f>IF(A12="","",SUMIFS('03_Transactions'!$O$7:$O$756,'03_Transactions'!$E$7:$E$756,A12,'03_Transactions'!$L$7:$L$756,"Income - Rent"))</f>
        <v/>
      </c>
      <c r="D12" s="8" t="str">
        <f>IF(A12="","",SUMIFS('03_Transactions'!$O$7:$O$756,'03_Transactions'!$E$7:$E$756,A12,'03_Transactions'!$L$7:$L$756,"Income - Other Property"))</f>
        <v/>
      </c>
      <c r="E12" s="8" t="str">
        <f t="shared" si="0"/>
        <v/>
      </c>
      <c r="F12" s="8" t="str">
        <f>IF(A12="","",SUMIFS('03_Transactions'!$P$7:$P$756,'03_Transactions'!$E$7:$E$756,A12,'03_Transactions'!$L$7:$L$756,"Expense - Rent, rates, insurance and ground rents")+SUMIFS('09_Shared_Costs'!$M$7:$M$306,'09_Shared_Costs'!$L$7:$L$306,A12,'09_Shared_Costs'!$J$7:$J$306,"Expense - Rent, rates, insurance and ground rents"))</f>
        <v/>
      </c>
      <c r="G12" s="8" t="str">
        <f>IF(A12="","",SUMIFS('03_Transactions'!$P$7:$P$756,'03_Transactions'!$E$7:$E$756,A12,'03_Transactions'!$L$7:$L$756,"Expense - Repairs and maintenance")+SUMIFS('09_Shared_Costs'!$M$7:$M$306,'09_Shared_Costs'!$L$7:$L$306,A12,'09_Shared_Costs'!$J$7:$J$306,"Expense - Repairs and maintenance"))</f>
        <v/>
      </c>
      <c r="H12" s="8" t="str">
        <f>IF(A12="","",SUMIFS('03_Transactions'!$P$7:$P$756,'03_Transactions'!$E$7:$E$756,A12,'03_Transactions'!$L$7:$L$756,"Expense - Legal, management and professional fees")+SUMIFS('09_Shared_Costs'!$M$7:$M$306,'09_Shared_Costs'!$L$7:$L$306,A12,'09_Shared_Costs'!$J$7:$J$306,"Expense - Legal, management and professional fees"))</f>
        <v/>
      </c>
      <c r="I12" s="8" t="str">
        <f>IF(A12="","",SUMIFS('03_Transactions'!$P$7:$P$756,'03_Transactions'!$E$7:$E$756,A12,'03_Transactions'!$L$7:$L$756,"Expense - Costs of services provided")+SUMIFS('09_Shared_Costs'!$M$7:$M$306,'09_Shared_Costs'!$L$7:$L$306,A12,'09_Shared_Costs'!$J$7:$J$306,"Expense - Costs of services provided"))</f>
        <v/>
      </c>
      <c r="J12" s="8" t="str">
        <f>IF(A12="","",SUMIFS('03_Transactions'!$P$7:$P$756,'03_Transactions'!$E$7:$E$756,A12,'03_Transactions'!$L$7:$L$756,"Expense - Travel")+SUMIFS('09_Shared_Costs'!$M$7:$M$306,'09_Shared_Costs'!$L$7:$L$306,A12,'09_Shared_Costs'!$J$7:$J$306,"Expense - Travel"))</f>
        <v/>
      </c>
      <c r="K12" s="8" t="str">
        <f>IF(A12="","",SUMIFS('03_Transactions'!$P$7:$P$756,'03_Transactions'!$E$7:$E$756,A12,'03_Transactions'!$L$7:$L$756,"Expense - Other allowable property expenses")+SUMIFS('09_Shared_Costs'!$M$7:$M$306,'09_Shared_Costs'!$L$7:$L$306,A12,'09_Shared_Costs'!$J$7:$J$306,"Expense - Other allowable property expenses"))</f>
        <v/>
      </c>
      <c r="L12" s="8" t="str">
        <f>IF(A12="","",SUMIFS('12_Domestic_Items'!$K$7:$K$106,'12_Domestic_Items'!$B$7:$B$106,A12))</f>
        <v/>
      </c>
      <c r="M12" s="8" t="str">
        <f t="shared" si="1"/>
        <v/>
      </c>
      <c r="N12" s="8" t="str">
        <f t="shared" si="2"/>
        <v/>
      </c>
      <c r="O12" s="8" t="str">
        <f>IF(A12="","",SUMIFS('08_Mortgage_Finance'!$G$7:$G$36,'08_Mortgage_Finance'!$B$7:$B$36,A12))</f>
        <v/>
      </c>
      <c r="P12" s="8" t="str">
        <f>IF(A12="","",SUMIFS('08_Mortgage_Finance'!$H$7:$H$36,'08_Mortgage_Finance'!$B$7:$B$36,A12))</f>
        <v/>
      </c>
      <c r="Q12" s="8" t="str">
        <f>IF(A12="","",SUMIFS('08_Mortgage_Finance'!$J$7:$J$36,'08_Mortgage_Finance'!$B$7:$B$36,A12))</f>
        <v/>
      </c>
      <c r="R12" s="8" t="str">
        <f>IF(A12="","",SUMIFS('11_Capital_Register'!$I$7:$I$206,'11_Capital_Register'!$B$7:$B$206,A12,'11_Capital_Register'!$D$7:$D$206,'01_Setup'!$B$6))</f>
        <v/>
      </c>
      <c r="S12" s="8" t="str">
        <f>IF(A12="","",SUMIFS('03_Transactions'!$Q$7:$Q$756,'03_Transactions'!$E$7:$E$756,A12))</f>
        <v/>
      </c>
      <c r="T12" s="8" t="str">
        <f>IF(A12="","",SUMIFS('03_Transactions'!$X$7:$X$756,'03_Transactions'!$E$7:$E$756,A12)+SUMIFS('09_Shared_Costs'!$O$7:$O$306,'09_Shared_Costs'!$L$7:$L$306,A12))</f>
        <v/>
      </c>
      <c r="U12" s="8" t="str">
        <f>IF(A12="","",SUMIFS('04_Rent_Ledger'!$L$7:$L$256,'04_Rent_Ledger'!$B$7:$B$256,A12))</f>
        <v/>
      </c>
      <c r="V12" s="8" t="str">
        <f>IF(A12="","",SUMIFS('04_Rent_Ledger'!$M$7:$M$256,'04_Rent_Ledger'!$B$7:$B$256,A12))</f>
        <v/>
      </c>
      <c r="W12" s="8" t="str">
        <f>IF(A12="","",SUMIFS('05_Deposits'!$K$7:$K$106,'05_Deposits'!$B$7:$B$106,A12))</f>
        <v/>
      </c>
      <c r="X12" s="8" t="str">
        <f>IF(A12="","",SUMIFS('06_Agent_Control'!$L$7:$L$106,'06_Agent_Control'!$B$7:$B$106,A12,'06_Agent_Control'!$A$7:$A$106,'01_Setup'!$B$8))</f>
        <v/>
      </c>
      <c r="Y12" s="8" t="str">
        <f>IF(A12="","",SUMIFS('08_Mortgage_Finance'!$L$7:$L$36,'08_Mortgage_Finance'!$B$7:$B$36,A12))</f>
        <v/>
      </c>
    </row>
    <row r="13" spans="1:25">
      <c r="A13" s="45" t="str">
        <f>IF('01_Setup'!A29="Yes",'01_Setup'!B29,"")</f>
        <v/>
      </c>
      <c r="B13" s="45" t="str">
        <f>IF('01_Setup'!C29="","",'01_Setup'!C29)</f>
        <v/>
      </c>
      <c r="C13" s="8" t="str">
        <f>IF(A13="","",SUMIFS('03_Transactions'!$O$7:$O$756,'03_Transactions'!$E$7:$E$756,A13,'03_Transactions'!$L$7:$L$756,"Income - Rent"))</f>
        <v/>
      </c>
      <c r="D13" s="8" t="str">
        <f>IF(A13="","",SUMIFS('03_Transactions'!$O$7:$O$756,'03_Transactions'!$E$7:$E$756,A13,'03_Transactions'!$L$7:$L$756,"Income - Other Property"))</f>
        <v/>
      </c>
      <c r="E13" s="8" t="str">
        <f t="shared" si="0"/>
        <v/>
      </c>
      <c r="F13" s="8" t="str">
        <f>IF(A13="","",SUMIFS('03_Transactions'!$P$7:$P$756,'03_Transactions'!$E$7:$E$756,A13,'03_Transactions'!$L$7:$L$756,"Expense - Rent, rates, insurance and ground rents")+SUMIFS('09_Shared_Costs'!$M$7:$M$306,'09_Shared_Costs'!$L$7:$L$306,A13,'09_Shared_Costs'!$J$7:$J$306,"Expense - Rent, rates, insurance and ground rents"))</f>
        <v/>
      </c>
      <c r="G13" s="8" t="str">
        <f>IF(A13="","",SUMIFS('03_Transactions'!$P$7:$P$756,'03_Transactions'!$E$7:$E$756,A13,'03_Transactions'!$L$7:$L$756,"Expense - Repairs and maintenance")+SUMIFS('09_Shared_Costs'!$M$7:$M$306,'09_Shared_Costs'!$L$7:$L$306,A13,'09_Shared_Costs'!$J$7:$J$306,"Expense - Repairs and maintenance"))</f>
        <v/>
      </c>
      <c r="H13" s="8" t="str">
        <f>IF(A13="","",SUMIFS('03_Transactions'!$P$7:$P$756,'03_Transactions'!$E$7:$E$756,A13,'03_Transactions'!$L$7:$L$756,"Expense - Legal, management and professional fees")+SUMIFS('09_Shared_Costs'!$M$7:$M$306,'09_Shared_Costs'!$L$7:$L$306,A13,'09_Shared_Costs'!$J$7:$J$306,"Expense - Legal, management and professional fees"))</f>
        <v/>
      </c>
      <c r="I13" s="8" t="str">
        <f>IF(A13="","",SUMIFS('03_Transactions'!$P$7:$P$756,'03_Transactions'!$E$7:$E$756,A13,'03_Transactions'!$L$7:$L$756,"Expense - Costs of services provided")+SUMIFS('09_Shared_Costs'!$M$7:$M$306,'09_Shared_Costs'!$L$7:$L$306,A13,'09_Shared_Costs'!$J$7:$J$306,"Expense - Costs of services provided"))</f>
        <v/>
      </c>
      <c r="J13" s="8" t="str">
        <f>IF(A13="","",SUMIFS('03_Transactions'!$P$7:$P$756,'03_Transactions'!$E$7:$E$756,A13,'03_Transactions'!$L$7:$L$756,"Expense - Travel")+SUMIFS('09_Shared_Costs'!$M$7:$M$306,'09_Shared_Costs'!$L$7:$L$306,A13,'09_Shared_Costs'!$J$7:$J$306,"Expense - Travel"))</f>
        <v/>
      </c>
      <c r="K13" s="8" t="str">
        <f>IF(A13="","",SUMIFS('03_Transactions'!$P$7:$P$756,'03_Transactions'!$E$7:$E$756,A13,'03_Transactions'!$L$7:$L$756,"Expense - Other allowable property expenses")+SUMIFS('09_Shared_Costs'!$M$7:$M$306,'09_Shared_Costs'!$L$7:$L$306,A13,'09_Shared_Costs'!$J$7:$J$306,"Expense - Other allowable property expenses"))</f>
        <v/>
      </c>
      <c r="L13" s="8" t="str">
        <f>IF(A13="","",SUMIFS('12_Domestic_Items'!$K$7:$K$106,'12_Domestic_Items'!$B$7:$B$106,A13))</f>
        <v/>
      </c>
      <c r="M13" s="8" t="str">
        <f t="shared" si="1"/>
        <v/>
      </c>
      <c r="N13" s="8" t="str">
        <f t="shared" si="2"/>
        <v/>
      </c>
      <c r="O13" s="8" t="str">
        <f>IF(A13="","",SUMIFS('08_Mortgage_Finance'!$G$7:$G$36,'08_Mortgage_Finance'!$B$7:$B$36,A13))</f>
        <v/>
      </c>
      <c r="P13" s="8" t="str">
        <f>IF(A13="","",SUMIFS('08_Mortgage_Finance'!$H$7:$H$36,'08_Mortgage_Finance'!$B$7:$B$36,A13))</f>
        <v/>
      </c>
      <c r="Q13" s="8" t="str">
        <f>IF(A13="","",SUMIFS('08_Mortgage_Finance'!$J$7:$J$36,'08_Mortgage_Finance'!$B$7:$B$36,A13))</f>
        <v/>
      </c>
      <c r="R13" s="8" t="str">
        <f>IF(A13="","",SUMIFS('11_Capital_Register'!$I$7:$I$206,'11_Capital_Register'!$B$7:$B$206,A13,'11_Capital_Register'!$D$7:$D$206,'01_Setup'!$B$6))</f>
        <v/>
      </c>
      <c r="S13" s="8" t="str">
        <f>IF(A13="","",SUMIFS('03_Transactions'!$Q$7:$Q$756,'03_Transactions'!$E$7:$E$756,A13))</f>
        <v/>
      </c>
      <c r="T13" s="8" t="str">
        <f>IF(A13="","",SUMIFS('03_Transactions'!$X$7:$X$756,'03_Transactions'!$E$7:$E$756,A13)+SUMIFS('09_Shared_Costs'!$O$7:$O$306,'09_Shared_Costs'!$L$7:$L$306,A13))</f>
        <v/>
      </c>
      <c r="U13" s="8" t="str">
        <f>IF(A13="","",SUMIFS('04_Rent_Ledger'!$L$7:$L$256,'04_Rent_Ledger'!$B$7:$B$256,A13))</f>
        <v/>
      </c>
      <c r="V13" s="8" t="str">
        <f>IF(A13="","",SUMIFS('04_Rent_Ledger'!$M$7:$M$256,'04_Rent_Ledger'!$B$7:$B$256,A13))</f>
        <v/>
      </c>
      <c r="W13" s="8" t="str">
        <f>IF(A13="","",SUMIFS('05_Deposits'!$K$7:$K$106,'05_Deposits'!$B$7:$B$106,A13))</f>
        <v/>
      </c>
      <c r="X13" s="8" t="str">
        <f>IF(A13="","",SUMIFS('06_Agent_Control'!$L$7:$L$106,'06_Agent_Control'!$B$7:$B$106,A13,'06_Agent_Control'!$A$7:$A$106,'01_Setup'!$B$8))</f>
        <v/>
      </c>
      <c r="Y13" s="8" t="str">
        <f>IF(A13="","",SUMIFS('08_Mortgage_Finance'!$L$7:$L$36,'08_Mortgage_Finance'!$B$7:$B$36,A13))</f>
        <v/>
      </c>
    </row>
    <row r="14" spans="1:25">
      <c r="A14" s="45" t="str">
        <f>IF('01_Setup'!A30="Yes",'01_Setup'!B30,"")</f>
        <v/>
      </c>
      <c r="B14" s="45" t="str">
        <f>IF('01_Setup'!C30="","",'01_Setup'!C30)</f>
        <v/>
      </c>
      <c r="C14" s="8" t="str">
        <f>IF(A14="","",SUMIFS('03_Transactions'!$O$7:$O$756,'03_Transactions'!$E$7:$E$756,A14,'03_Transactions'!$L$7:$L$756,"Income - Rent"))</f>
        <v/>
      </c>
      <c r="D14" s="8" t="str">
        <f>IF(A14="","",SUMIFS('03_Transactions'!$O$7:$O$756,'03_Transactions'!$E$7:$E$756,A14,'03_Transactions'!$L$7:$L$756,"Income - Other Property"))</f>
        <v/>
      </c>
      <c r="E14" s="8" t="str">
        <f t="shared" si="0"/>
        <v/>
      </c>
      <c r="F14" s="8" t="str">
        <f>IF(A14="","",SUMIFS('03_Transactions'!$P$7:$P$756,'03_Transactions'!$E$7:$E$756,A14,'03_Transactions'!$L$7:$L$756,"Expense - Rent, rates, insurance and ground rents")+SUMIFS('09_Shared_Costs'!$M$7:$M$306,'09_Shared_Costs'!$L$7:$L$306,A14,'09_Shared_Costs'!$J$7:$J$306,"Expense - Rent, rates, insurance and ground rents"))</f>
        <v/>
      </c>
      <c r="G14" s="8" t="str">
        <f>IF(A14="","",SUMIFS('03_Transactions'!$P$7:$P$756,'03_Transactions'!$E$7:$E$756,A14,'03_Transactions'!$L$7:$L$756,"Expense - Repairs and maintenance")+SUMIFS('09_Shared_Costs'!$M$7:$M$306,'09_Shared_Costs'!$L$7:$L$306,A14,'09_Shared_Costs'!$J$7:$J$306,"Expense - Repairs and maintenance"))</f>
        <v/>
      </c>
      <c r="H14" s="8" t="str">
        <f>IF(A14="","",SUMIFS('03_Transactions'!$P$7:$P$756,'03_Transactions'!$E$7:$E$756,A14,'03_Transactions'!$L$7:$L$756,"Expense - Legal, management and professional fees")+SUMIFS('09_Shared_Costs'!$M$7:$M$306,'09_Shared_Costs'!$L$7:$L$306,A14,'09_Shared_Costs'!$J$7:$J$306,"Expense - Legal, management and professional fees"))</f>
        <v/>
      </c>
      <c r="I14" s="8" t="str">
        <f>IF(A14="","",SUMIFS('03_Transactions'!$P$7:$P$756,'03_Transactions'!$E$7:$E$756,A14,'03_Transactions'!$L$7:$L$756,"Expense - Costs of services provided")+SUMIFS('09_Shared_Costs'!$M$7:$M$306,'09_Shared_Costs'!$L$7:$L$306,A14,'09_Shared_Costs'!$J$7:$J$306,"Expense - Costs of services provided"))</f>
        <v/>
      </c>
      <c r="J14" s="8" t="str">
        <f>IF(A14="","",SUMIFS('03_Transactions'!$P$7:$P$756,'03_Transactions'!$E$7:$E$756,A14,'03_Transactions'!$L$7:$L$756,"Expense - Travel")+SUMIFS('09_Shared_Costs'!$M$7:$M$306,'09_Shared_Costs'!$L$7:$L$306,A14,'09_Shared_Costs'!$J$7:$J$306,"Expense - Travel"))</f>
        <v/>
      </c>
      <c r="K14" s="8" t="str">
        <f>IF(A14="","",SUMIFS('03_Transactions'!$P$7:$P$756,'03_Transactions'!$E$7:$E$756,A14,'03_Transactions'!$L$7:$L$756,"Expense - Other allowable property expenses")+SUMIFS('09_Shared_Costs'!$M$7:$M$306,'09_Shared_Costs'!$L$7:$L$306,A14,'09_Shared_Costs'!$J$7:$J$306,"Expense - Other allowable property expenses"))</f>
        <v/>
      </c>
      <c r="L14" s="8" t="str">
        <f>IF(A14="","",SUMIFS('12_Domestic_Items'!$K$7:$K$106,'12_Domestic_Items'!$B$7:$B$106,A14))</f>
        <v/>
      </c>
      <c r="M14" s="8" t="str">
        <f t="shared" si="1"/>
        <v/>
      </c>
      <c r="N14" s="8" t="str">
        <f t="shared" si="2"/>
        <v/>
      </c>
      <c r="O14" s="8" t="str">
        <f>IF(A14="","",SUMIFS('08_Mortgage_Finance'!$G$7:$G$36,'08_Mortgage_Finance'!$B$7:$B$36,A14))</f>
        <v/>
      </c>
      <c r="P14" s="8" t="str">
        <f>IF(A14="","",SUMIFS('08_Mortgage_Finance'!$H$7:$H$36,'08_Mortgage_Finance'!$B$7:$B$36,A14))</f>
        <v/>
      </c>
      <c r="Q14" s="8" t="str">
        <f>IF(A14="","",SUMIFS('08_Mortgage_Finance'!$J$7:$J$36,'08_Mortgage_Finance'!$B$7:$B$36,A14))</f>
        <v/>
      </c>
      <c r="R14" s="8" t="str">
        <f>IF(A14="","",SUMIFS('11_Capital_Register'!$I$7:$I$206,'11_Capital_Register'!$B$7:$B$206,A14,'11_Capital_Register'!$D$7:$D$206,'01_Setup'!$B$6))</f>
        <v/>
      </c>
      <c r="S14" s="8" t="str">
        <f>IF(A14="","",SUMIFS('03_Transactions'!$Q$7:$Q$756,'03_Transactions'!$E$7:$E$756,A14))</f>
        <v/>
      </c>
      <c r="T14" s="8" t="str">
        <f>IF(A14="","",SUMIFS('03_Transactions'!$X$7:$X$756,'03_Transactions'!$E$7:$E$756,A14)+SUMIFS('09_Shared_Costs'!$O$7:$O$306,'09_Shared_Costs'!$L$7:$L$306,A14))</f>
        <v/>
      </c>
      <c r="U14" s="8" t="str">
        <f>IF(A14="","",SUMIFS('04_Rent_Ledger'!$L$7:$L$256,'04_Rent_Ledger'!$B$7:$B$256,A14))</f>
        <v/>
      </c>
      <c r="V14" s="8" t="str">
        <f>IF(A14="","",SUMIFS('04_Rent_Ledger'!$M$7:$M$256,'04_Rent_Ledger'!$B$7:$B$256,A14))</f>
        <v/>
      </c>
      <c r="W14" s="8" t="str">
        <f>IF(A14="","",SUMIFS('05_Deposits'!$K$7:$K$106,'05_Deposits'!$B$7:$B$106,A14))</f>
        <v/>
      </c>
      <c r="X14" s="8" t="str">
        <f>IF(A14="","",SUMIFS('06_Agent_Control'!$L$7:$L$106,'06_Agent_Control'!$B$7:$B$106,A14,'06_Agent_Control'!$A$7:$A$106,'01_Setup'!$B$8))</f>
        <v/>
      </c>
      <c r="Y14" s="8" t="str">
        <f>IF(A14="","",SUMIFS('08_Mortgage_Finance'!$L$7:$L$36,'08_Mortgage_Finance'!$B$7:$B$36,A14))</f>
        <v/>
      </c>
    </row>
    <row r="15" spans="1:25">
      <c r="A15" s="45" t="str">
        <f>IF('01_Setup'!A31="Yes",'01_Setup'!B31,"")</f>
        <v/>
      </c>
      <c r="B15" s="45" t="str">
        <f>IF('01_Setup'!C31="","",'01_Setup'!C31)</f>
        <v/>
      </c>
      <c r="C15" s="8" t="str">
        <f>IF(A15="","",SUMIFS('03_Transactions'!$O$7:$O$756,'03_Transactions'!$E$7:$E$756,A15,'03_Transactions'!$L$7:$L$756,"Income - Rent"))</f>
        <v/>
      </c>
      <c r="D15" s="8" t="str">
        <f>IF(A15="","",SUMIFS('03_Transactions'!$O$7:$O$756,'03_Transactions'!$E$7:$E$756,A15,'03_Transactions'!$L$7:$L$756,"Income - Other Property"))</f>
        <v/>
      </c>
      <c r="E15" s="8" t="str">
        <f t="shared" si="0"/>
        <v/>
      </c>
      <c r="F15" s="8" t="str">
        <f>IF(A15="","",SUMIFS('03_Transactions'!$P$7:$P$756,'03_Transactions'!$E$7:$E$756,A15,'03_Transactions'!$L$7:$L$756,"Expense - Rent, rates, insurance and ground rents")+SUMIFS('09_Shared_Costs'!$M$7:$M$306,'09_Shared_Costs'!$L$7:$L$306,A15,'09_Shared_Costs'!$J$7:$J$306,"Expense - Rent, rates, insurance and ground rents"))</f>
        <v/>
      </c>
      <c r="G15" s="8" t="str">
        <f>IF(A15="","",SUMIFS('03_Transactions'!$P$7:$P$756,'03_Transactions'!$E$7:$E$756,A15,'03_Transactions'!$L$7:$L$756,"Expense - Repairs and maintenance")+SUMIFS('09_Shared_Costs'!$M$7:$M$306,'09_Shared_Costs'!$L$7:$L$306,A15,'09_Shared_Costs'!$J$7:$J$306,"Expense - Repairs and maintenance"))</f>
        <v/>
      </c>
      <c r="H15" s="8" t="str">
        <f>IF(A15="","",SUMIFS('03_Transactions'!$P$7:$P$756,'03_Transactions'!$E$7:$E$756,A15,'03_Transactions'!$L$7:$L$756,"Expense - Legal, management and professional fees")+SUMIFS('09_Shared_Costs'!$M$7:$M$306,'09_Shared_Costs'!$L$7:$L$306,A15,'09_Shared_Costs'!$J$7:$J$306,"Expense - Legal, management and professional fees"))</f>
        <v/>
      </c>
      <c r="I15" s="8" t="str">
        <f>IF(A15="","",SUMIFS('03_Transactions'!$P$7:$P$756,'03_Transactions'!$E$7:$E$756,A15,'03_Transactions'!$L$7:$L$756,"Expense - Costs of services provided")+SUMIFS('09_Shared_Costs'!$M$7:$M$306,'09_Shared_Costs'!$L$7:$L$306,A15,'09_Shared_Costs'!$J$7:$J$306,"Expense - Costs of services provided"))</f>
        <v/>
      </c>
      <c r="J15" s="8" t="str">
        <f>IF(A15="","",SUMIFS('03_Transactions'!$P$7:$P$756,'03_Transactions'!$E$7:$E$756,A15,'03_Transactions'!$L$7:$L$756,"Expense - Travel")+SUMIFS('09_Shared_Costs'!$M$7:$M$306,'09_Shared_Costs'!$L$7:$L$306,A15,'09_Shared_Costs'!$J$7:$J$306,"Expense - Travel"))</f>
        <v/>
      </c>
      <c r="K15" s="8" t="str">
        <f>IF(A15="","",SUMIFS('03_Transactions'!$P$7:$P$756,'03_Transactions'!$E$7:$E$756,A15,'03_Transactions'!$L$7:$L$756,"Expense - Other allowable property expenses")+SUMIFS('09_Shared_Costs'!$M$7:$M$306,'09_Shared_Costs'!$L$7:$L$306,A15,'09_Shared_Costs'!$J$7:$J$306,"Expense - Other allowable property expenses"))</f>
        <v/>
      </c>
      <c r="L15" s="8" t="str">
        <f>IF(A15="","",SUMIFS('12_Domestic_Items'!$K$7:$K$106,'12_Domestic_Items'!$B$7:$B$106,A15))</f>
        <v/>
      </c>
      <c r="M15" s="8" t="str">
        <f t="shared" si="1"/>
        <v/>
      </c>
      <c r="N15" s="8" t="str">
        <f t="shared" si="2"/>
        <v/>
      </c>
      <c r="O15" s="8" t="str">
        <f>IF(A15="","",SUMIFS('08_Mortgage_Finance'!$G$7:$G$36,'08_Mortgage_Finance'!$B$7:$B$36,A15))</f>
        <v/>
      </c>
      <c r="P15" s="8" t="str">
        <f>IF(A15="","",SUMIFS('08_Mortgage_Finance'!$H$7:$H$36,'08_Mortgage_Finance'!$B$7:$B$36,A15))</f>
        <v/>
      </c>
      <c r="Q15" s="8" t="str">
        <f>IF(A15="","",SUMIFS('08_Mortgage_Finance'!$J$7:$J$36,'08_Mortgage_Finance'!$B$7:$B$36,A15))</f>
        <v/>
      </c>
      <c r="R15" s="8" t="str">
        <f>IF(A15="","",SUMIFS('11_Capital_Register'!$I$7:$I$206,'11_Capital_Register'!$B$7:$B$206,A15,'11_Capital_Register'!$D$7:$D$206,'01_Setup'!$B$6))</f>
        <v/>
      </c>
      <c r="S15" s="8" t="str">
        <f>IF(A15="","",SUMIFS('03_Transactions'!$Q$7:$Q$756,'03_Transactions'!$E$7:$E$756,A15))</f>
        <v/>
      </c>
      <c r="T15" s="8" t="str">
        <f>IF(A15="","",SUMIFS('03_Transactions'!$X$7:$X$756,'03_Transactions'!$E$7:$E$756,A15)+SUMIFS('09_Shared_Costs'!$O$7:$O$306,'09_Shared_Costs'!$L$7:$L$306,A15))</f>
        <v/>
      </c>
      <c r="U15" s="8" t="str">
        <f>IF(A15="","",SUMIFS('04_Rent_Ledger'!$L$7:$L$256,'04_Rent_Ledger'!$B$7:$B$256,A15))</f>
        <v/>
      </c>
      <c r="V15" s="8" t="str">
        <f>IF(A15="","",SUMIFS('04_Rent_Ledger'!$M$7:$M$256,'04_Rent_Ledger'!$B$7:$B$256,A15))</f>
        <v/>
      </c>
      <c r="W15" s="8" t="str">
        <f>IF(A15="","",SUMIFS('05_Deposits'!$K$7:$K$106,'05_Deposits'!$B$7:$B$106,A15))</f>
        <v/>
      </c>
      <c r="X15" s="8" t="str">
        <f>IF(A15="","",SUMIFS('06_Agent_Control'!$L$7:$L$106,'06_Agent_Control'!$B$7:$B$106,A15,'06_Agent_Control'!$A$7:$A$106,'01_Setup'!$B$8))</f>
        <v/>
      </c>
      <c r="Y15" s="8" t="str">
        <f>IF(A15="","",SUMIFS('08_Mortgage_Finance'!$L$7:$L$36,'08_Mortgage_Finance'!$B$7:$B$36,A15))</f>
        <v/>
      </c>
    </row>
    <row r="16" spans="1:25">
      <c r="A16" s="45" t="str">
        <f>IF('01_Setup'!A32="Yes",'01_Setup'!B32,"")</f>
        <v/>
      </c>
      <c r="B16" s="45" t="str">
        <f>IF('01_Setup'!C32="","",'01_Setup'!C32)</f>
        <v/>
      </c>
      <c r="C16" s="8" t="str">
        <f>IF(A16="","",SUMIFS('03_Transactions'!$O$7:$O$756,'03_Transactions'!$E$7:$E$756,A16,'03_Transactions'!$L$7:$L$756,"Income - Rent"))</f>
        <v/>
      </c>
      <c r="D16" s="8" t="str">
        <f>IF(A16="","",SUMIFS('03_Transactions'!$O$7:$O$756,'03_Transactions'!$E$7:$E$756,A16,'03_Transactions'!$L$7:$L$756,"Income - Other Property"))</f>
        <v/>
      </c>
      <c r="E16" s="8" t="str">
        <f t="shared" si="0"/>
        <v/>
      </c>
      <c r="F16" s="8" t="str">
        <f>IF(A16="","",SUMIFS('03_Transactions'!$P$7:$P$756,'03_Transactions'!$E$7:$E$756,A16,'03_Transactions'!$L$7:$L$756,"Expense - Rent, rates, insurance and ground rents")+SUMIFS('09_Shared_Costs'!$M$7:$M$306,'09_Shared_Costs'!$L$7:$L$306,A16,'09_Shared_Costs'!$J$7:$J$306,"Expense - Rent, rates, insurance and ground rents"))</f>
        <v/>
      </c>
      <c r="G16" s="8" t="str">
        <f>IF(A16="","",SUMIFS('03_Transactions'!$P$7:$P$756,'03_Transactions'!$E$7:$E$756,A16,'03_Transactions'!$L$7:$L$756,"Expense - Repairs and maintenance")+SUMIFS('09_Shared_Costs'!$M$7:$M$306,'09_Shared_Costs'!$L$7:$L$306,A16,'09_Shared_Costs'!$J$7:$J$306,"Expense - Repairs and maintenance"))</f>
        <v/>
      </c>
      <c r="H16" s="8" t="str">
        <f>IF(A16="","",SUMIFS('03_Transactions'!$P$7:$P$756,'03_Transactions'!$E$7:$E$756,A16,'03_Transactions'!$L$7:$L$756,"Expense - Legal, management and professional fees")+SUMIFS('09_Shared_Costs'!$M$7:$M$306,'09_Shared_Costs'!$L$7:$L$306,A16,'09_Shared_Costs'!$J$7:$J$306,"Expense - Legal, management and professional fees"))</f>
        <v/>
      </c>
      <c r="I16" s="8" t="str">
        <f>IF(A16="","",SUMIFS('03_Transactions'!$P$7:$P$756,'03_Transactions'!$E$7:$E$756,A16,'03_Transactions'!$L$7:$L$756,"Expense - Costs of services provided")+SUMIFS('09_Shared_Costs'!$M$7:$M$306,'09_Shared_Costs'!$L$7:$L$306,A16,'09_Shared_Costs'!$J$7:$J$306,"Expense - Costs of services provided"))</f>
        <v/>
      </c>
      <c r="J16" s="8" t="str">
        <f>IF(A16="","",SUMIFS('03_Transactions'!$P$7:$P$756,'03_Transactions'!$E$7:$E$756,A16,'03_Transactions'!$L$7:$L$756,"Expense - Travel")+SUMIFS('09_Shared_Costs'!$M$7:$M$306,'09_Shared_Costs'!$L$7:$L$306,A16,'09_Shared_Costs'!$J$7:$J$306,"Expense - Travel"))</f>
        <v/>
      </c>
      <c r="K16" s="8" t="str">
        <f>IF(A16="","",SUMIFS('03_Transactions'!$P$7:$P$756,'03_Transactions'!$E$7:$E$756,A16,'03_Transactions'!$L$7:$L$756,"Expense - Other allowable property expenses")+SUMIFS('09_Shared_Costs'!$M$7:$M$306,'09_Shared_Costs'!$L$7:$L$306,A16,'09_Shared_Costs'!$J$7:$J$306,"Expense - Other allowable property expenses"))</f>
        <v/>
      </c>
      <c r="L16" s="8" t="str">
        <f>IF(A16="","",SUMIFS('12_Domestic_Items'!$K$7:$K$106,'12_Domestic_Items'!$B$7:$B$106,A16))</f>
        <v/>
      </c>
      <c r="M16" s="8" t="str">
        <f t="shared" si="1"/>
        <v/>
      </c>
      <c r="N16" s="8" t="str">
        <f t="shared" si="2"/>
        <v/>
      </c>
      <c r="O16" s="8" t="str">
        <f>IF(A16="","",SUMIFS('08_Mortgage_Finance'!$G$7:$G$36,'08_Mortgage_Finance'!$B$7:$B$36,A16))</f>
        <v/>
      </c>
      <c r="P16" s="8" t="str">
        <f>IF(A16="","",SUMIFS('08_Mortgage_Finance'!$H$7:$H$36,'08_Mortgage_Finance'!$B$7:$B$36,A16))</f>
        <v/>
      </c>
      <c r="Q16" s="8" t="str">
        <f>IF(A16="","",SUMIFS('08_Mortgage_Finance'!$J$7:$J$36,'08_Mortgage_Finance'!$B$7:$B$36,A16))</f>
        <v/>
      </c>
      <c r="R16" s="8" t="str">
        <f>IF(A16="","",SUMIFS('11_Capital_Register'!$I$7:$I$206,'11_Capital_Register'!$B$7:$B$206,A16,'11_Capital_Register'!$D$7:$D$206,'01_Setup'!$B$6))</f>
        <v/>
      </c>
      <c r="S16" s="8" t="str">
        <f>IF(A16="","",SUMIFS('03_Transactions'!$Q$7:$Q$756,'03_Transactions'!$E$7:$E$756,A16))</f>
        <v/>
      </c>
      <c r="T16" s="8" t="str">
        <f>IF(A16="","",SUMIFS('03_Transactions'!$X$7:$X$756,'03_Transactions'!$E$7:$E$756,A16)+SUMIFS('09_Shared_Costs'!$O$7:$O$306,'09_Shared_Costs'!$L$7:$L$306,A16))</f>
        <v/>
      </c>
      <c r="U16" s="8" t="str">
        <f>IF(A16="","",SUMIFS('04_Rent_Ledger'!$L$7:$L$256,'04_Rent_Ledger'!$B$7:$B$256,A16))</f>
        <v/>
      </c>
      <c r="V16" s="8" t="str">
        <f>IF(A16="","",SUMIFS('04_Rent_Ledger'!$M$7:$M$256,'04_Rent_Ledger'!$B$7:$B$256,A16))</f>
        <v/>
      </c>
      <c r="W16" s="8" t="str">
        <f>IF(A16="","",SUMIFS('05_Deposits'!$K$7:$K$106,'05_Deposits'!$B$7:$B$106,A16))</f>
        <v/>
      </c>
      <c r="X16" s="8" t="str">
        <f>IF(A16="","",SUMIFS('06_Agent_Control'!$L$7:$L$106,'06_Agent_Control'!$B$7:$B$106,A16,'06_Agent_Control'!$A$7:$A$106,'01_Setup'!$B$8))</f>
        <v/>
      </c>
      <c r="Y16" s="8" t="str">
        <f>IF(A16="","",SUMIFS('08_Mortgage_Finance'!$L$7:$L$36,'08_Mortgage_Finance'!$B$7:$B$36,A16))</f>
        <v/>
      </c>
    </row>
    <row r="17" spans="1:25" ht="15">
      <c r="A17" s="54" t="s">
        <v>295</v>
      </c>
      <c r="B17" s="54" t="s">
        <v>296</v>
      </c>
      <c r="C17" s="55">
        <f t="shared" ref="C17:Y17" si="3">SUM(C7:C16)</f>
        <v>0</v>
      </c>
      <c r="D17" s="55">
        <f t="shared" si="3"/>
        <v>0</v>
      </c>
      <c r="E17" s="55">
        <f t="shared" si="3"/>
        <v>0</v>
      </c>
      <c r="F17" s="55">
        <f t="shared" si="3"/>
        <v>0</v>
      </c>
      <c r="G17" s="55">
        <f t="shared" si="3"/>
        <v>0</v>
      </c>
      <c r="H17" s="55">
        <f t="shared" si="3"/>
        <v>0</v>
      </c>
      <c r="I17" s="55">
        <f t="shared" si="3"/>
        <v>0</v>
      </c>
      <c r="J17" s="55">
        <f t="shared" si="3"/>
        <v>0</v>
      </c>
      <c r="K17" s="55">
        <f t="shared" si="3"/>
        <v>0</v>
      </c>
      <c r="L17" s="55">
        <f t="shared" si="3"/>
        <v>0</v>
      </c>
      <c r="M17" s="55">
        <f t="shared" si="3"/>
        <v>0</v>
      </c>
      <c r="N17" s="55">
        <f t="shared" si="3"/>
        <v>0</v>
      </c>
      <c r="O17" s="55">
        <f t="shared" si="3"/>
        <v>0</v>
      </c>
      <c r="P17" s="55">
        <f t="shared" si="3"/>
        <v>0</v>
      </c>
      <c r="Q17" s="55">
        <f t="shared" si="3"/>
        <v>0</v>
      </c>
      <c r="R17" s="55">
        <f t="shared" si="3"/>
        <v>0</v>
      </c>
      <c r="S17" s="55">
        <f t="shared" si="3"/>
        <v>0</v>
      </c>
      <c r="T17" s="55">
        <f t="shared" si="3"/>
        <v>0</v>
      </c>
      <c r="U17" s="55">
        <f t="shared" si="3"/>
        <v>0</v>
      </c>
      <c r="V17" s="55">
        <f t="shared" si="3"/>
        <v>0</v>
      </c>
      <c r="W17" s="55">
        <f t="shared" si="3"/>
        <v>0</v>
      </c>
      <c r="X17" s="55">
        <f t="shared" si="3"/>
        <v>0</v>
      </c>
      <c r="Y17" s="55">
        <f t="shared" si="3"/>
        <v>0</v>
      </c>
    </row>
    <row r="18" spans="1:25">
      <c r="A18" s="3"/>
      <c r="B18" s="3"/>
      <c r="C18" s="3"/>
      <c r="D18" s="3"/>
      <c r="E18" s="3"/>
      <c r="F18" s="3"/>
      <c r="G18" s="3"/>
      <c r="H18" s="3"/>
      <c r="I18" s="3"/>
      <c r="J18" s="3"/>
      <c r="K18" s="3"/>
      <c r="L18" s="3"/>
      <c r="M18" s="3"/>
      <c r="N18" s="3"/>
      <c r="O18" s="3"/>
      <c r="P18" s="3"/>
      <c r="Q18" s="3"/>
      <c r="R18" s="3"/>
      <c r="S18" s="3"/>
      <c r="T18" s="3"/>
      <c r="U18" s="3"/>
      <c r="V18" s="3"/>
      <c r="W18" s="3"/>
      <c r="X18" s="3"/>
      <c r="Y18" s="3"/>
    </row>
    <row r="19" spans="1:25">
      <c r="A19" s="3"/>
      <c r="B19" s="3"/>
      <c r="C19" s="3"/>
      <c r="D19" s="3"/>
      <c r="E19" s="3"/>
      <c r="F19" s="3"/>
      <c r="G19" s="3"/>
      <c r="H19" s="3"/>
      <c r="I19" s="3"/>
      <c r="J19" s="3"/>
      <c r="K19" s="3"/>
      <c r="L19" s="3"/>
      <c r="M19" s="3"/>
      <c r="N19" s="3"/>
      <c r="O19" s="3"/>
      <c r="P19" s="3"/>
      <c r="Q19" s="3"/>
      <c r="R19" s="3"/>
      <c r="S19" s="3"/>
      <c r="T19" s="3"/>
      <c r="U19" s="3"/>
      <c r="V19" s="3"/>
      <c r="W19" s="3"/>
      <c r="X19" s="3"/>
      <c r="Y19" s="3"/>
    </row>
    <row r="20" spans="1:25" ht="21.95" customHeight="1">
      <c r="A20" s="28" t="s">
        <v>297</v>
      </c>
      <c r="B20" s="28"/>
      <c r="C20" s="28"/>
      <c r="D20" s="28"/>
      <c r="E20" s="28"/>
      <c r="F20" s="28"/>
      <c r="G20" s="28"/>
      <c r="H20" s="28"/>
      <c r="I20" s="28"/>
      <c r="J20" s="28"/>
      <c r="K20" s="28"/>
      <c r="L20" s="28"/>
      <c r="M20" s="28"/>
      <c r="N20" s="28"/>
      <c r="O20" s="28"/>
      <c r="P20" s="3"/>
      <c r="Q20" s="3"/>
      <c r="R20" s="3"/>
      <c r="S20" s="3"/>
      <c r="T20" s="3"/>
      <c r="U20" s="3"/>
      <c r="V20" s="3"/>
      <c r="W20" s="3"/>
      <c r="X20" s="3"/>
      <c r="Y20" s="3"/>
    </row>
    <row r="21" spans="1:25" ht="45">
      <c r="A21" s="29" t="s">
        <v>51</v>
      </c>
      <c r="B21" s="29" t="s">
        <v>298</v>
      </c>
      <c r="C21" s="29" t="s">
        <v>299</v>
      </c>
      <c r="D21" s="29" t="s">
        <v>300</v>
      </c>
      <c r="E21" s="29" t="s">
        <v>287</v>
      </c>
      <c r="F21" s="29" t="s">
        <v>301</v>
      </c>
      <c r="G21" s="29" t="s">
        <v>218</v>
      </c>
      <c r="H21" s="29" t="s">
        <v>219</v>
      </c>
      <c r="I21" s="29" t="s">
        <v>151</v>
      </c>
      <c r="J21" s="29" t="s">
        <v>289</v>
      </c>
      <c r="K21" s="29" t="s">
        <v>148</v>
      </c>
      <c r="L21" s="29" t="s">
        <v>302</v>
      </c>
      <c r="M21" s="29" t="s">
        <v>126</v>
      </c>
      <c r="N21" s="29" t="s">
        <v>303</v>
      </c>
      <c r="O21" s="29" t="s">
        <v>294</v>
      </c>
      <c r="P21" s="3"/>
      <c r="Q21" s="3"/>
      <c r="R21" s="3"/>
      <c r="S21" s="3"/>
      <c r="T21" s="3"/>
      <c r="U21" s="3"/>
      <c r="V21" s="3"/>
      <c r="W21" s="3"/>
      <c r="X21" s="3"/>
      <c r="Y21" s="3"/>
    </row>
    <row r="22" spans="1:25">
      <c r="A22" s="6" t="str">
        <f>IF('01_Setup'!A14="Yes",'01_Setup'!B14,"")</f>
        <v>O01</v>
      </c>
      <c r="B22" s="6" t="str">
        <f>IF('01_Setup'!C14="","",'01_Setup'!C14)</f>
        <v/>
      </c>
      <c r="C22" s="46">
        <f>COUNTIF('01_Setup'!$Q$36:$Q$45,"&gt;0")</f>
        <v>1</v>
      </c>
      <c r="D22" s="8">
        <f>IF(A22="","",SUMPRODUCT($E$7:$E$16,'01_Setup'!$Q$36:$Q$45))</f>
        <v>0</v>
      </c>
      <c r="E22" s="8">
        <f>IF(A22="","",SUMPRODUCT($M$7:$M$16,'01_Setup'!$Q$36:$Q$45))</f>
        <v>0</v>
      </c>
      <c r="F22" s="8">
        <f>IF(A22="","",SUMPRODUCT($N$7:$N$16,'01_Setup'!$Q$36:$Q$45))</f>
        <v>0</v>
      </c>
      <c r="G22" s="8">
        <f>IF(A22="","",SUMPRODUCT($O$7:$O$16,'01_Setup'!$Q$36:$Q$45))</f>
        <v>0</v>
      </c>
      <c r="H22" s="8">
        <f>IF(A22="","",SUMPRODUCT($P$7:$P$16,'01_Setup'!$Q$36:$Q$45))</f>
        <v>0</v>
      </c>
      <c r="I22" s="8">
        <f>IF(A22="","",SUMPRODUCT($Q$7:$Q$16,'01_Setup'!$Q$36:$Q$45))</f>
        <v>0</v>
      </c>
      <c r="J22" s="8">
        <f>IF(A22="","",SUMPRODUCT($R$7:$R$16,'01_Setup'!$Q$36:$Q$45))</f>
        <v>0</v>
      </c>
      <c r="K22" s="8">
        <f>IF(A22="","",SUMPRODUCT($S$7:$S$16,'01_Setup'!$Q$36:$Q$45))</f>
        <v>0</v>
      </c>
      <c r="L22" s="8">
        <f>IF(A22="","",SUMPRODUCT($T$7:$T$16,'01_Setup'!$Q$36:$Q$45))</f>
        <v>0</v>
      </c>
      <c r="M22" s="8">
        <f>IF(A22="","",SUMPRODUCT($U$7:$U$16,'01_Setup'!$Q$36:$Q$45))</f>
        <v>0</v>
      </c>
      <c r="N22" s="8">
        <f>IF(A22="","",SUMPRODUCT($W$7:$W$16,'01_Setup'!$Q$36:$Q$45))</f>
        <v>0</v>
      </c>
      <c r="O22" s="8">
        <f>IF(A22="","",SUMPRODUCT($Y$7:$Y$16,'01_Setup'!$Q$36:$Q$45))</f>
        <v>0</v>
      </c>
      <c r="P22" s="3"/>
      <c r="Q22" s="3"/>
      <c r="R22" s="3"/>
      <c r="S22" s="3"/>
      <c r="T22" s="3"/>
      <c r="U22" s="3"/>
      <c r="V22" s="3"/>
      <c r="W22" s="3"/>
      <c r="X22" s="3"/>
      <c r="Y22" s="3"/>
    </row>
    <row r="23" spans="1:25">
      <c r="A23" s="6" t="str">
        <f>IF('01_Setup'!A15="Yes",'01_Setup'!B15,"")</f>
        <v/>
      </c>
      <c r="B23" s="6" t="str">
        <f>IF('01_Setup'!C15="","",'01_Setup'!C15)</f>
        <v/>
      </c>
      <c r="C23" s="46">
        <f>COUNTIF('01_Setup'!$R$36:$R$45,"&gt;0")</f>
        <v>0</v>
      </c>
      <c r="D23" s="8" t="str">
        <f>IF(A23="","",SUMPRODUCT($E$7:$E$16,'01_Setup'!$R$36:$R$45))</f>
        <v/>
      </c>
      <c r="E23" s="8" t="str">
        <f>IF(A23="","",SUMPRODUCT($M$7:$M$16,'01_Setup'!$R$36:$R$45))</f>
        <v/>
      </c>
      <c r="F23" s="8" t="str">
        <f>IF(A23="","",SUMPRODUCT($N$7:$N$16,'01_Setup'!$R$36:$R$45))</f>
        <v/>
      </c>
      <c r="G23" s="8" t="str">
        <f>IF(A23="","",SUMPRODUCT($O$7:$O$16,'01_Setup'!$R$36:$R$45))</f>
        <v/>
      </c>
      <c r="H23" s="8" t="str">
        <f>IF(A23="","",SUMPRODUCT($P$7:$P$16,'01_Setup'!$R$36:$R$45))</f>
        <v/>
      </c>
      <c r="I23" s="8" t="str">
        <f>IF(A23="","",SUMPRODUCT($Q$7:$Q$16,'01_Setup'!$R$36:$R$45))</f>
        <v/>
      </c>
      <c r="J23" s="8" t="str">
        <f>IF(A23="","",SUMPRODUCT($R$7:$R$16,'01_Setup'!$R$36:$R$45))</f>
        <v/>
      </c>
      <c r="K23" s="8" t="str">
        <f>IF(A23="","",SUMPRODUCT($S$7:$S$16,'01_Setup'!$R$36:$R$45))</f>
        <v/>
      </c>
      <c r="L23" s="8" t="str">
        <f>IF(A23="","",SUMPRODUCT($T$7:$T$16,'01_Setup'!$R$36:$R$45))</f>
        <v/>
      </c>
      <c r="M23" s="8" t="str">
        <f>IF(A23="","",SUMPRODUCT($U$7:$U$16,'01_Setup'!$R$36:$R$45))</f>
        <v/>
      </c>
      <c r="N23" s="8" t="str">
        <f>IF(A23="","",SUMPRODUCT($W$7:$W$16,'01_Setup'!$R$36:$R$45))</f>
        <v/>
      </c>
      <c r="O23" s="8" t="str">
        <f>IF(A23="","",SUMPRODUCT($Y$7:$Y$16,'01_Setup'!$R$36:$R$45))</f>
        <v/>
      </c>
      <c r="P23" s="3"/>
      <c r="Q23" s="3"/>
      <c r="R23" s="3"/>
      <c r="S23" s="3"/>
      <c r="T23" s="3"/>
      <c r="U23" s="3"/>
      <c r="V23" s="3"/>
      <c r="W23" s="3"/>
      <c r="X23" s="3"/>
      <c r="Y23" s="3"/>
    </row>
    <row r="24" spans="1:25">
      <c r="A24" s="6" t="str">
        <f>IF('01_Setup'!A16="Yes",'01_Setup'!B16,"")</f>
        <v/>
      </c>
      <c r="B24" s="6" t="str">
        <f>IF('01_Setup'!C16="","",'01_Setup'!C16)</f>
        <v/>
      </c>
      <c r="C24" s="46">
        <f>COUNTIF('01_Setup'!$S$36:$S$45,"&gt;0")</f>
        <v>0</v>
      </c>
      <c r="D24" s="8" t="str">
        <f>IF(A24="","",SUMPRODUCT($E$7:$E$16,'01_Setup'!$S$36:$S$45))</f>
        <v/>
      </c>
      <c r="E24" s="8" t="str">
        <f>IF(A24="","",SUMPRODUCT($M$7:$M$16,'01_Setup'!$S$36:$S$45))</f>
        <v/>
      </c>
      <c r="F24" s="8" t="str">
        <f>IF(A24="","",SUMPRODUCT($N$7:$N$16,'01_Setup'!$S$36:$S$45))</f>
        <v/>
      </c>
      <c r="G24" s="8" t="str">
        <f>IF(A24="","",SUMPRODUCT($O$7:$O$16,'01_Setup'!$S$36:$S$45))</f>
        <v/>
      </c>
      <c r="H24" s="8" t="str">
        <f>IF(A24="","",SUMPRODUCT($P$7:$P$16,'01_Setup'!$S$36:$S$45))</f>
        <v/>
      </c>
      <c r="I24" s="8" t="str">
        <f>IF(A24="","",SUMPRODUCT($Q$7:$Q$16,'01_Setup'!$S$36:$S$45))</f>
        <v/>
      </c>
      <c r="J24" s="8" t="str">
        <f>IF(A24="","",SUMPRODUCT($R$7:$R$16,'01_Setup'!$S$36:$S$45))</f>
        <v/>
      </c>
      <c r="K24" s="8" t="str">
        <f>IF(A24="","",SUMPRODUCT($S$7:$S$16,'01_Setup'!$S$36:$S$45))</f>
        <v/>
      </c>
      <c r="L24" s="8" t="str">
        <f>IF(A24="","",SUMPRODUCT($T$7:$T$16,'01_Setup'!$S$36:$S$45))</f>
        <v/>
      </c>
      <c r="M24" s="8" t="str">
        <f>IF(A24="","",SUMPRODUCT($U$7:$U$16,'01_Setup'!$S$36:$S$45))</f>
        <v/>
      </c>
      <c r="N24" s="8" t="str">
        <f>IF(A24="","",SUMPRODUCT($W$7:$W$16,'01_Setup'!$S$36:$S$45))</f>
        <v/>
      </c>
      <c r="O24" s="8" t="str">
        <f>IF(A24="","",SUMPRODUCT($Y$7:$Y$16,'01_Setup'!$S$36:$S$45))</f>
        <v/>
      </c>
      <c r="P24" s="3"/>
      <c r="Q24" s="3"/>
      <c r="R24" s="3"/>
      <c r="S24" s="3"/>
      <c r="T24" s="3"/>
      <c r="U24" s="3"/>
      <c r="V24" s="3"/>
      <c r="W24" s="3"/>
      <c r="X24" s="3"/>
      <c r="Y24" s="3"/>
    </row>
    <row r="25" spans="1:25">
      <c r="A25" s="6" t="str">
        <f>IF('01_Setup'!A17="Yes",'01_Setup'!B17,"")</f>
        <v/>
      </c>
      <c r="B25" s="6" t="str">
        <f>IF('01_Setup'!C17="","",'01_Setup'!C17)</f>
        <v/>
      </c>
      <c r="C25" s="46">
        <f>COUNTIF('01_Setup'!$T$36:$T$45,"&gt;0")</f>
        <v>0</v>
      </c>
      <c r="D25" s="8" t="str">
        <f>IF(A25="","",SUMPRODUCT($E$7:$E$16,'01_Setup'!$T$36:$T$45))</f>
        <v/>
      </c>
      <c r="E25" s="8" t="str">
        <f>IF(A25="","",SUMPRODUCT($M$7:$M$16,'01_Setup'!$T$36:$T$45))</f>
        <v/>
      </c>
      <c r="F25" s="8" t="str">
        <f>IF(A25="","",SUMPRODUCT($N$7:$N$16,'01_Setup'!$T$36:$T$45))</f>
        <v/>
      </c>
      <c r="G25" s="8" t="str">
        <f>IF(A25="","",SUMPRODUCT($O$7:$O$16,'01_Setup'!$T$36:$T$45))</f>
        <v/>
      </c>
      <c r="H25" s="8" t="str">
        <f>IF(A25="","",SUMPRODUCT($P$7:$P$16,'01_Setup'!$T$36:$T$45))</f>
        <v/>
      </c>
      <c r="I25" s="8" t="str">
        <f>IF(A25="","",SUMPRODUCT($Q$7:$Q$16,'01_Setup'!$T$36:$T$45))</f>
        <v/>
      </c>
      <c r="J25" s="8" t="str">
        <f>IF(A25="","",SUMPRODUCT($R$7:$R$16,'01_Setup'!$T$36:$T$45))</f>
        <v/>
      </c>
      <c r="K25" s="8" t="str">
        <f>IF(A25="","",SUMPRODUCT($S$7:$S$16,'01_Setup'!$T$36:$T$45))</f>
        <v/>
      </c>
      <c r="L25" s="8" t="str">
        <f>IF(A25="","",SUMPRODUCT($T$7:$T$16,'01_Setup'!$T$36:$T$45))</f>
        <v/>
      </c>
      <c r="M25" s="8" t="str">
        <f>IF(A25="","",SUMPRODUCT($U$7:$U$16,'01_Setup'!$T$36:$T$45))</f>
        <v/>
      </c>
      <c r="N25" s="8" t="str">
        <f>IF(A25="","",SUMPRODUCT($W$7:$W$16,'01_Setup'!$T$36:$T$45))</f>
        <v/>
      </c>
      <c r="O25" s="8" t="str">
        <f>IF(A25="","",SUMPRODUCT($Y$7:$Y$16,'01_Setup'!$T$36:$T$45))</f>
        <v/>
      </c>
      <c r="P25" s="3"/>
      <c r="Q25" s="3"/>
      <c r="R25" s="3"/>
      <c r="S25" s="3"/>
      <c r="T25" s="3"/>
      <c r="U25" s="3"/>
      <c r="V25" s="3"/>
      <c r="W25" s="3"/>
      <c r="X25" s="3"/>
      <c r="Y25" s="3"/>
    </row>
    <row r="26" spans="1:25">
      <c r="A26" s="6" t="str">
        <f>IF('01_Setup'!A18="Yes",'01_Setup'!B18,"")</f>
        <v/>
      </c>
      <c r="B26" s="6" t="str">
        <f>IF('01_Setup'!C18="","",'01_Setup'!C18)</f>
        <v/>
      </c>
      <c r="C26" s="46">
        <f>COUNTIF('01_Setup'!$U$36:$U$45,"&gt;0")</f>
        <v>0</v>
      </c>
      <c r="D26" s="8" t="str">
        <f>IF(A26="","",SUMPRODUCT($E$7:$E$16,'01_Setup'!$U$36:$U$45))</f>
        <v/>
      </c>
      <c r="E26" s="8" t="str">
        <f>IF(A26="","",SUMPRODUCT($M$7:$M$16,'01_Setup'!$U$36:$U$45))</f>
        <v/>
      </c>
      <c r="F26" s="8" t="str">
        <f>IF(A26="","",SUMPRODUCT($N$7:$N$16,'01_Setup'!$U$36:$U$45))</f>
        <v/>
      </c>
      <c r="G26" s="8" t="str">
        <f>IF(A26="","",SUMPRODUCT($O$7:$O$16,'01_Setup'!$U$36:$U$45))</f>
        <v/>
      </c>
      <c r="H26" s="8" t="str">
        <f>IF(A26="","",SUMPRODUCT($P$7:$P$16,'01_Setup'!$U$36:$U$45))</f>
        <v/>
      </c>
      <c r="I26" s="8" t="str">
        <f>IF(A26="","",SUMPRODUCT($Q$7:$Q$16,'01_Setup'!$U$36:$U$45))</f>
        <v/>
      </c>
      <c r="J26" s="8" t="str">
        <f>IF(A26="","",SUMPRODUCT($R$7:$R$16,'01_Setup'!$U$36:$U$45))</f>
        <v/>
      </c>
      <c r="K26" s="8" t="str">
        <f>IF(A26="","",SUMPRODUCT($S$7:$S$16,'01_Setup'!$U$36:$U$45))</f>
        <v/>
      </c>
      <c r="L26" s="8" t="str">
        <f>IF(A26="","",SUMPRODUCT($T$7:$T$16,'01_Setup'!$U$36:$U$45))</f>
        <v/>
      </c>
      <c r="M26" s="8" t="str">
        <f>IF(A26="","",SUMPRODUCT($U$7:$U$16,'01_Setup'!$U$36:$U$45))</f>
        <v/>
      </c>
      <c r="N26" s="8" t="str">
        <f>IF(A26="","",SUMPRODUCT($W$7:$W$16,'01_Setup'!$U$36:$U$45))</f>
        <v/>
      </c>
      <c r="O26" s="8" t="str">
        <f>IF(A26="","",SUMPRODUCT($Y$7:$Y$16,'01_Setup'!$U$36:$U$45))</f>
        <v/>
      </c>
      <c r="P26" s="3"/>
      <c r="Q26" s="3"/>
      <c r="R26" s="3"/>
      <c r="S26" s="3"/>
      <c r="T26" s="3"/>
      <c r="U26" s="3"/>
      <c r="V26" s="3"/>
      <c r="W26" s="3"/>
      <c r="X26" s="3"/>
      <c r="Y26" s="3"/>
    </row>
    <row r="27" spans="1:25">
      <c r="A27" s="6" t="str">
        <f>IF('01_Setup'!A19="Yes",'01_Setup'!B19,"")</f>
        <v/>
      </c>
      <c r="B27" s="6" t="str">
        <f>IF('01_Setup'!C19="","",'01_Setup'!C19)</f>
        <v/>
      </c>
      <c r="C27" s="46">
        <f>COUNTIF('01_Setup'!$V$36:$V$45,"&gt;0")</f>
        <v>0</v>
      </c>
      <c r="D27" s="8" t="str">
        <f>IF(A27="","",SUMPRODUCT($E$7:$E$16,'01_Setup'!$V$36:$V$45))</f>
        <v/>
      </c>
      <c r="E27" s="8" t="str">
        <f>IF(A27="","",SUMPRODUCT($M$7:$M$16,'01_Setup'!$V$36:$V$45))</f>
        <v/>
      </c>
      <c r="F27" s="8" t="str">
        <f>IF(A27="","",SUMPRODUCT($N$7:$N$16,'01_Setup'!$V$36:$V$45))</f>
        <v/>
      </c>
      <c r="G27" s="8" t="str">
        <f>IF(A27="","",SUMPRODUCT($O$7:$O$16,'01_Setup'!$V$36:$V$45))</f>
        <v/>
      </c>
      <c r="H27" s="8" t="str">
        <f>IF(A27="","",SUMPRODUCT($P$7:$P$16,'01_Setup'!$V$36:$V$45))</f>
        <v/>
      </c>
      <c r="I27" s="8" t="str">
        <f>IF(A27="","",SUMPRODUCT($Q$7:$Q$16,'01_Setup'!$V$36:$V$45))</f>
        <v/>
      </c>
      <c r="J27" s="8" t="str">
        <f>IF(A27="","",SUMPRODUCT($R$7:$R$16,'01_Setup'!$V$36:$V$45))</f>
        <v/>
      </c>
      <c r="K27" s="8" t="str">
        <f>IF(A27="","",SUMPRODUCT($S$7:$S$16,'01_Setup'!$V$36:$V$45))</f>
        <v/>
      </c>
      <c r="L27" s="8" t="str">
        <f>IF(A27="","",SUMPRODUCT($T$7:$T$16,'01_Setup'!$V$36:$V$45))</f>
        <v/>
      </c>
      <c r="M27" s="8" t="str">
        <f>IF(A27="","",SUMPRODUCT($U$7:$U$16,'01_Setup'!$V$36:$V$45))</f>
        <v/>
      </c>
      <c r="N27" s="8" t="str">
        <f>IF(A27="","",SUMPRODUCT($W$7:$W$16,'01_Setup'!$V$36:$V$45))</f>
        <v/>
      </c>
      <c r="O27" s="8" t="str">
        <f>IF(A27="","",SUMPRODUCT($Y$7:$Y$16,'01_Setup'!$V$36:$V$45))</f>
        <v/>
      </c>
      <c r="P27" s="3"/>
      <c r="Q27" s="3"/>
      <c r="R27" s="3"/>
      <c r="S27" s="3"/>
      <c r="T27" s="3"/>
      <c r="U27" s="3"/>
      <c r="V27" s="3"/>
      <c r="W27" s="3"/>
      <c r="X27" s="3"/>
      <c r="Y27" s="3"/>
    </row>
    <row r="28" spans="1:25" ht="15">
      <c r="A28" s="54" t="s">
        <v>304</v>
      </c>
      <c r="B28" s="54" t="s">
        <v>296</v>
      </c>
      <c r="C28" s="54"/>
      <c r="D28" s="55">
        <f t="shared" ref="D28:O28" si="4">SUM(D22:D27)</f>
        <v>0</v>
      </c>
      <c r="E28" s="55">
        <f t="shared" si="4"/>
        <v>0</v>
      </c>
      <c r="F28" s="55">
        <f t="shared" si="4"/>
        <v>0</v>
      </c>
      <c r="G28" s="55">
        <f t="shared" si="4"/>
        <v>0</v>
      </c>
      <c r="H28" s="55">
        <f t="shared" si="4"/>
        <v>0</v>
      </c>
      <c r="I28" s="55">
        <f t="shared" si="4"/>
        <v>0</v>
      </c>
      <c r="J28" s="55">
        <f t="shared" si="4"/>
        <v>0</v>
      </c>
      <c r="K28" s="55">
        <f t="shared" si="4"/>
        <v>0</v>
      </c>
      <c r="L28" s="55">
        <f t="shared" si="4"/>
        <v>0</v>
      </c>
      <c r="M28" s="55">
        <f t="shared" si="4"/>
        <v>0</v>
      </c>
      <c r="N28" s="55">
        <f t="shared" si="4"/>
        <v>0</v>
      </c>
      <c r="O28" s="55">
        <f t="shared" si="4"/>
        <v>0</v>
      </c>
      <c r="P28" s="3"/>
      <c r="Q28" s="3"/>
      <c r="R28" s="3"/>
      <c r="S28" s="3"/>
      <c r="T28" s="3"/>
      <c r="U28" s="3"/>
      <c r="V28" s="3"/>
      <c r="W28" s="3"/>
      <c r="X28" s="3"/>
      <c r="Y28" s="3"/>
    </row>
  </sheetData>
  <sheetProtection sheet="1" objects="1" scenarios="1" sort="0" autoFilter="0"/>
  <mergeCells count="3">
    <mergeCell ref="A1:Y1"/>
    <mergeCell ref="A3:Y4"/>
    <mergeCell ref="A20:O20"/>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W29"/>
  <sheetViews>
    <sheetView topLeftCell="A2" workbookViewId="0">
      <selection sqref="A1:W1"/>
    </sheetView>
  </sheetViews>
  <sheetFormatPr defaultRowHeight="14.25"/>
  <cols>
    <col min="1" max="1" width="14" customWidth="1"/>
    <col min="2" max="2" width="24" customWidth="1"/>
    <col min="3" max="5" width="14" customWidth="1"/>
    <col min="6" max="23" width="15" customWidth="1"/>
  </cols>
  <sheetData>
    <row r="1" spans="1:23" ht="30" customHeight="1">
      <c r="A1" s="2" t="s">
        <v>305</v>
      </c>
      <c r="B1" s="2"/>
      <c r="C1" s="2"/>
      <c r="D1" s="2"/>
      <c r="E1" s="2"/>
      <c r="F1" s="2"/>
      <c r="G1" s="2"/>
      <c r="H1" s="2"/>
      <c r="I1" s="2"/>
      <c r="J1" s="2"/>
      <c r="K1" s="2"/>
      <c r="L1" s="2"/>
      <c r="M1" s="2"/>
      <c r="N1" s="2"/>
      <c r="O1" s="2"/>
      <c r="P1" s="2"/>
      <c r="Q1" s="2"/>
      <c r="R1" s="2"/>
      <c r="S1" s="2"/>
      <c r="T1" s="2"/>
      <c r="U1" s="2"/>
      <c r="V1" s="2"/>
      <c r="W1" s="2"/>
    </row>
    <row r="2" spans="1:23">
      <c r="A2" s="3"/>
      <c r="B2" s="3"/>
      <c r="C2" s="3"/>
      <c r="D2" s="3"/>
      <c r="E2" s="3"/>
      <c r="F2" s="3"/>
      <c r="G2" s="3"/>
      <c r="H2" s="3"/>
      <c r="I2" s="3"/>
      <c r="J2" s="3"/>
      <c r="K2" s="3"/>
      <c r="L2" s="3"/>
      <c r="M2" s="3"/>
      <c r="N2" s="3"/>
      <c r="O2" s="3"/>
      <c r="P2" s="3"/>
      <c r="Q2" s="3"/>
      <c r="R2" s="3"/>
      <c r="S2" s="3"/>
      <c r="T2" s="3"/>
      <c r="U2" s="3"/>
      <c r="V2" s="3"/>
      <c r="W2" s="3"/>
    </row>
    <row r="3" spans="1:23">
      <c r="A3" s="48" t="s">
        <v>306</v>
      </c>
      <c r="B3" s="48"/>
      <c r="C3" s="48"/>
      <c r="D3" s="48"/>
      <c r="E3" s="48"/>
      <c r="F3" s="48"/>
      <c r="G3" s="48"/>
      <c r="H3" s="48"/>
      <c r="I3" s="48"/>
      <c r="J3" s="48"/>
      <c r="K3" s="48"/>
      <c r="L3" s="48"/>
      <c r="M3" s="48"/>
      <c r="N3" s="48"/>
      <c r="O3" s="48"/>
      <c r="P3" s="48"/>
      <c r="Q3" s="48"/>
      <c r="R3" s="48"/>
      <c r="S3" s="48"/>
      <c r="T3" s="48"/>
      <c r="U3" s="48"/>
      <c r="V3" s="48"/>
      <c r="W3" s="48"/>
    </row>
    <row r="4" spans="1:23">
      <c r="A4" s="57"/>
      <c r="B4" s="57"/>
      <c r="C4" s="57"/>
      <c r="D4" s="57"/>
      <c r="E4" s="57"/>
      <c r="F4" s="57"/>
      <c r="G4" s="57"/>
      <c r="H4" s="57"/>
      <c r="I4" s="57"/>
      <c r="J4" s="57"/>
      <c r="K4" s="57"/>
      <c r="L4" s="57"/>
      <c r="M4" s="57"/>
      <c r="N4" s="57"/>
      <c r="O4" s="57"/>
      <c r="P4" s="57"/>
      <c r="Q4" s="57"/>
      <c r="R4" s="57"/>
      <c r="S4" s="57"/>
      <c r="T4" s="57"/>
      <c r="U4" s="57"/>
      <c r="V4" s="57"/>
      <c r="W4" s="57"/>
    </row>
    <row r="5" spans="1:23">
      <c r="A5" s="3"/>
      <c r="B5" s="3"/>
      <c r="C5" s="3"/>
      <c r="D5" s="3"/>
      <c r="E5" s="3"/>
      <c r="F5" s="3"/>
      <c r="G5" s="3"/>
      <c r="H5" s="3"/>
      <c r="I5" s="3"/>
      <c r="J5" s="3"/>
      <c r="K5" s="3"/>
      <c r="L5" s="3"/>
      <c r="M5" s="3"/>
      <c r="N5" s="3"/>
      <c r="O5" s="3"/>
      <c r="P5" s="3"/>
      <c r="Q5" s="3"/>
      <c r="R5" s="3"/>
      <c r="S5" s="3"/>
      <c r="T5" s="3"/>
      <c r="U5" s="3"/>
      <c r="V5" s="3"/>
      <c r="W5" s="3"/>
    </row>
    <row r="6" spans="1:23" ht="45">
      <c r="A6" s="56" t="s">
        <v>51</v>
      </c>
      <c r="B6" s="56" t="s">
        <v>298</v>
      </c>
      <c r="C6" s="56" t="s">
        <v>307</v>
      </c>
      <c r="D6" s="56" t="s">
        <v>308</v>
      </c>
      <c r="E6" s="56" t="s">
        <v>309</v>
      </c>
      <c r="F6" s="56" t="s">
        <v>310</v>
      </c>
      <c r="G6" s="56" t="s">
        <v>280</v>
      </c>
      <c r="H6" s="56" t="s">
        <v>281</v>
      </c>
      <c r="I6" s="56" t="s">
        <v>282</v>
      </c>
      <c r="J6" s="56" t="s">
        <v>283</v>
      </c>
      <c r="K6" s="56" t="s">
        <v>284</v>
      </c>
      <c r="L6" s="56" t="s">
        <v>285</v>
      </c>
      <c r="M6" s="56" t="s">
        <v>286</v>
      </c>
      <c r="N6" s="56" t="s">
        <v>311</v>
      </c>
      <c r="O6" s="56" t="s">
        <v>312</v>
      </c>
      <c r="P6" s="56" t="s">
        <v>313</v>
      </c>
      <c r="Q6" s="56" t="s">
        <v>314</v>
      </c>
      <c r="R6" s="56" t="s">
        <v>315</v>
      </c>
      <c r="S6" s="56" t="s">
        <v>316</v>
      </c>
      <c r="T6" s="56" t="s">
        <v>317</v>
      </c>
      <c r="U6" s="56" t="s">
        <v>318</v>
      </c>
      <c r="V6" s="56" t="s">
        <v>319</v>
      </c>
      <c r="W6" s="56" t="s">
        <v>320</v>
      </c>
    </row>
    <row r="7" spans="1:23">
      <c r="A7" s="6" t="str">
        <f>IF('14_Annual_Summary'!A22="","",'14_Annual_Summary'!A22)</f>
        <v>O01</v>
      </c>
      <c r="B7" s="6" t="str">
        <f>IF('14_Annual_Summary'!B22="","",'14_Annual_Summary'!B22)</f>
        <v/>
      </c>
      <c r="C7" s="6">
        <f>'14_Annual_Summary'!C22</f>
        <v>1</v>
      </c>
      <c r="D7" s="6" t="str">
        <f>IF(COUNTIFS('01_Setup'!$Q$36:$Q$45,"&gt;0",'01_Setup'!$Q$36:$Q$45,"&lt;1")&gt;0,"Yes","No")</f>
        <v>No</v>
      </c>
      <c r="E7" s="6" t="str">
        <f>'01_Setup'!$B$9</f>
        <v>Cash basis</v>
      </c>
      <c r="F7" s="8">
        <f>IF(A7="","",SUMPRODUCT('14_Annual_Summary'!$E$7:$E$16,'01_Setup'!$Q$36:$Q$45))</f>
        <v>0</v>
      </c>
      <c r="G7" s="8">
        <f>IF(A7="","",SUMPRODUCT('14_Annual_Summary'!$F$7:$F$16,'01_Setup'!$Q$36:$Q$45))</f>
        <v>0</v>
      </c>
      <c r="H7" s="8">
        <f>IF(A7="","",SUMPRODUCT('14_Annual_Summary'!$G$7:$G$16,'01_Setup'!$Q$36:$Q$45))</f>
        <v>0</v>
      </c>
      <c r="I7" s="8">
        <f>IF(A7="","",SUMPRODUCT('14_Annual_Summary'!$H$7:$H$16,'01_Setup'!$Q$36:$Q$45))</f>
        <v>0</v>
      </c>
      <c r="J7" s="8">
        <f>IF(A7="","",SUMPRODUCT('14_Annual_Summary'!$I$7:$I$16,'01_Setup'!$Q$36:$Q$45))</f>
        <v>0</v>
      </c>
      <c r="K7" s="8">
        <f>IF(A7="","",SUMPRODUCT('14_Annual_Summary'!$J$7:$J$16,'01_Setup'!$Q$36:$Q$45))</f>
        <v>0</v>
      </c>
      <c r="L7" s="8">
        <f>IF(A7="","",SUMPRODUCT('14_Annual_Summary'!$K$7:$K$16,'01_Setup'!$Q$36:$Q$45))</f>
        <v>0</v>
      </c>
      <c r="M7" s="8">
        <f>IF(A7="","",SUMPRODUCT('14_Annual_Summary'!$L$7:$L$16,'01_Setup'!$Q$36:$Q$45))</f>
        <v>0</v>
      </c>
      <c r="N7" s="8">
        <f>IF(A7="","",SUMPRODUCT('14_Annual_Summary'!$M$7:$M$16,'01_Setup'!$Q$36:$Q$45))</f>
        <v>0</v>
      </c>
      <c r="O7" s="8">
        <f>IF(A7="","",SUMPRODUCT('14_Annual_Summary'!$N$7:$N$16,'01_Setup'!$Q$36:$Q$45))</f>
        <v>0</v>
      </c>
      <c r="P7" s="13"/>
      <c r="Q7" s="13"/>
      <c r="R7" s="8">
        <f t="shared" ref="R7:R12" si="0">IF(O7="","",MAX(O7-Q7,0))</f>
        <v>0</v>
      </c>
      <c r="S7" s="8">
        <f>IF(A7="","",SUMPRODUCT('14_Annual_Summary'!$O$7:$O$16,'01_Setup'!$Q$36:$Q$45))</f>
        <v>0</v>
      </c>
      <c r="T7" s="13"/>
      <c r="U7" s="13"/>
      <c r="V7" s="8" t="str">
        <f t="shared" ref="V7:V12" si="1">IF(U7="","",U7*$B$17)</f>
        <v/>
      </c>
      <c r="W7" s="8" t="str">
        <f t="shared" ref="W7:W12" si="2">IF(OR(S7="",T7="",U7=""),"",S7+T7-U7)</f>
        <v/>
      </c>
    </row>
    <row r="8" spans="1:23">
      <c r="A8" s="6" t="str">
        <f>IF('14_Annual_Summary'!A23="","",'14_Annual_Summary'!A23)</f>
        <v/>
      </c>
      <c r="B8" s="6" t="str">
        <f>IF('14_Annual_Summary'!B23="","",'14_Annual_Summary'!B23)</f>
        <v/>
      </c>
      <c r="C8" s="6">
        <f>'14_Annual_Summary'!C23</f>
        <v>0</v>
      </c>
      <c r="D8" s="6" t="str">
        <f>IF(COUNTIFS('01_Setup'!$R$36:$R$45,"&gt;0",'01_Setup'!$R$36:$R$45,"&lt;1")&gt;0,"Yes","No")</f>
        <v>No</v>
      </c>
      <c r="E8" s="6" t="str">
        <f>'01_Setup'!$B$9</f>
        <v>Cash basis</v>
      </c>
      <c r="F8" s="8" t="str">
        <f>IF(A8="","",SUMPRODUCT('14_Annual_Summary'!$E$7:$E$16,'01_Setup'!$R$36:$R$45))</f>
        <v/>
      </c>
      <c r="G8" s="8" t="str">
        <f>IF(A8="","",SUMPRODUCT('14_Annual_Summary'!$F$7:$F$16,'01_Setup'!$R$36:$R$45))</f>
        <v/>
      </c>
      <c r="H8" s="8" t="str">
        <f>IF(A8="","",SUMPRODUCT('14_Annual_Summary'!$G$7:$G$16,'01_Setup'!$R$36:$R$45))</f>
        <v/>
      </c>
      <c r="I8" s="8" t="str">
        <f>IF(A8="","",SUMPRODUCT('14_Annual_Summary'!$H$7:$H$16,'01_Setup'!$R$36:$R$45))</f>
        <v/>
      </c>
      <c r="J8" s="8" t="str">
        <f>IF(A8="","",SUMPRODUCT('14_Annual_Summary'!$I$7:$I$16,'01_Setup'!$R$36:$R$45))</f>
        <v/>
      </c>
      <c r="K8" s="8" t="str">
        <f>IF(A8="","",SUMPRODUCT('14_Annual_Summary'!$J$7:$J$16,'01_Setup'!$R$36:$R$45))</f>
        <v/>
      </c>
      <c r="L8" s="8" t="str">
        <f>IF(A8="","",SUMPRODUCT('14_Annual_Summary'!$K$7:$K$16,'01_Setup'!$R$36:$R$45))</f>
        <v/>
      </c>
      <c r="M8" s="8" t="str">
        <f>IF(A8="","",SUMPRODUCT('14_Annual_Summary'!$L$7:$L$16,'01_Setup'!$R$36:$R$45))</f>
        <v/>
      </c>
      <c r="N8" s="8" t="str">
        <f>IF(A8="","",SUMPRODUCT('14_Annual_Summary'!$M$7:$M$16,'01_Setup'!$R$36:$R$45))</f>
        <v/>
      </c>
      <c r="O8" s="8" t="str">
        <f>IF(A8="","",SUMPRODUCT('14_Annual_Summary'!$N$7:$N$16,'01_Setup'!$R$36:$R$45))</f>
        <v/>
      </c>
      <c r="P8" s="13"/>
      <c r="Q8" s="13"/>
      <c r="R8" s="8" t="str">
        <f t="shared" si="0"/>
        <v/>
      </c>
      <c r="S8" s="8" t="str">
        <f>IF(A8="","",SUMPRODUCT('14_Annual_Summary'!$O$7:$O$16,'01_Setup'!$R$36:$R$45))</f>
        <v/>
      </c>
      <c r="T8" s="13"/>
      <c r="U8" s="13"/>
      <c r="V8" s="8" t="str">
        <f t="shared" si="1"/>
        <v/>
      </c>
      <c r="W8" s="8" t="str">
        <f t="shared" si="2"/>
        <v/>
      </c>
    </row>
    <row r="9" spans="1:23">
      <c r="A9" s="6" t="str">
        <f>IF('14_Annual_Summary'!A24="","",'14_Annual_Summary'!A24)</f>
        <v/>
      </c>
      <c r="B9" s="6" t="str">
        <f>IF('14_Annual_Summary'!B24="","",'14_Annual_Summary'!B24)</f>
        <v/>
      </c>
      <c r="C9" s="6">
        <f>'14_Annual_Summary'!C24</f>
        <v>0</v>
      </c>
      <c r="D9" s="6" t="str">
        <f>IF(COUNTIFS('01_Setup'!$S$36:$S$45,"&gt;0",'01_Setup'!$S$36:$S$45,"&lt;1")&gt;0,"Yes","No")</f>
        <v>No</v>
      </c>
      <c r="E9" s="6" t="str">
        <f>'01_Setup'!$B$9</f>
        <v>Cash basis</v>
      </c>
      <c r="F9" s="8" t="str">
        <f>IF(A9="","",SUMPRODUCT('14_Annual_Summary'!$E$7:$E$16,'01_Setup'!$S$36:$S$45))</f>
        <v/>
      </c>
      <c r="G9" s="8" t="str">
        <f>IF(A9="","",SUMPRODUCT('14_Annual_Summary'!$F$7:$F$16,'01_Setup'!$S$36:$S$45))</f>
        <v/>
      </c>
      <c r="H9" s="8" t="str">
        <f>IF(A9="","",SUMPRODUCT('14_Annual_Summary'!$G$7:$G$16,'01_Setup'!$S$36:$S$45))</f>
        <v/>
      </c>
      <c r="I9" s="8" t="str">
        <f>IF(A9="","",SUMPRODUCT('14_Annual_Summary'!$H$7:$H$16,'01_Setup'!$S$36:$S$45))</f>
        <v/>
      </c>
      <c r="J9" s="8" t="str">
        <f>IF(A9="","",SUMPRODUCT('14_Annual_Summary'!$I$7:$I$16,'01_Setup'!$S$36:$S$45))</f>
        <v/>
      </c>
      <c r="K9" s="8" t="str">
        <f>IF(A9="","",SUMPRODUCT('14_Annual_Summary'!$J$7:$J$16,'01_Setup'!$S$36:$S$45))</f>
        <v/>
      </c>
      <c r="L9" s="8" t="str">
        <f>IF(A9="","",SUMPRODUCT('14_Annual_Summary'!$K$7:$K$16,'01_Setup'!$S$36:$S$45))</f>
        <v/>
      </c>
      <c r="M9" s="8" t="str">
        <f>IF(A9="","",SUMPRODUCT('14_Annual_Summary'!$L$7:$L$16,'01_Setup'!$S$36:$S$45))</f>
        <v/>
      </c>
      <c r="N9" s="8" t="str">
        <f>IF(A9="","",SUMPRODUCT('14_Annual_Summary'!$M$7:$M$16,'01_Setup'!$S$36:$S$45))</f>
        <v/>
      </c>
      <c r="O9" s="8" t="str">
        <f>IF(A9="","",SUMPRODUCT('14_Annual_Summary'!$N$7:$N$16,'01_Setup'!$S$36:$S$45))</f>
        <v/>
      </c>
      <c r="P9" s="13"/>
      <c r="Q9" s="13"/>
      <c r="R9" s="8" t="str">
        <f t="shared" si="0"/>
        <v/>
      </c>
      <c r="S9" s="8" t="str">
        <f>IF(A9="","",SUMPRODUCT('14_Annual_Summary'!$O$7:$O$16,'01_Setup'!$S$36:$S$45))</f>
        <v/>
      </c>
      <c r="T9" s="13"/>
      <c r="U9" s="13"/>
      <c r="V9" s="8" t="str">
        <f t="shared" si="1"/>
        <v/>
      </c>
      <c r="W9" s="8" t="str">
        <f t="shared" si="2"/>
        <v/>
      </c>
    </row>
    <row r="10" spans="1:23">
      <c r="A10" s="6" t="str">
        <f>IF('14_Annual_Summary'!A25="","",'14_Annual_Summary'!A25)</f>
        <v/>
      </c>
      <c r="B10" s="6" t="str">
        <f>IF('14_Annual_Summary'!B25="","",'14_Annual_Summary'!B25)</f>
        <v/>
      </c>
      <c r="C10" s="6">
        <f>'14_Annual_Summary'!C25</f>
        <v>0</v>
      </c>
      <c r="D10" s="6" t="str">
        <f>IF(COUNTIFS('01_Setup'!$T$36:$T$45,"&gt;0",'01_Setup'!$T$36:$T$45,"&lt;1")&gt;0,"Yes","No")</f>
        <v>No</v>
      </c>
      <c r="E10" s="6" t="str">
        <f>'01_Setup'!$B$9</f>
        <v>Cash basis</v>
      </c>
      <c r="F10" s="8" t="str">
        <f>IF(A10="","",SUMPRODUCT('14_Annual_Summary'!$E$7:$E$16,'01_Setup'!$T$36:$T$45))</f>
        <v/>
      </c>
      <c r="G10" s="8" t="str">
        <f>IF(A10="","",SUMPRODUCT('14_Annual_Summary'!$F$7:$F$16,'01_Setup'!$T$36:$T$45))</f>
        <v/>
      </c>
      <c r="H10" s="8" t="str">
        <f>IF(A10="","",SUMPRODUCT('14_Annual_Summary'!$G$7:$G$16,'01_Setup'!$T$36:$T$45))</f>
        <v/>
      </c>
      <c r="I10" s="8" t="str">
        <f>IF(A10="","",SUMPRODUCT('14_Annual_Summary'!$H$7:$H$16,'01_Setup'!$T$36:$T$45))</f>
        <v/>
      </c>
      <c r="J10" s="8" t="str">
        <f>IF(A10="","",SUMPRODUCT('14_Annual_Summary'!$I$7:$I$16,'01_Setup'!$T$36:$T$45))</f>
        <v/>
      </c>
      <c r="K10" s="8" t="str">
        <f>IF(A10="","",SUMPRODUCT('14_Annual_Summary'!$J$7:$J$16,'01_Setup'!$T$36:$T$45))</f>
        <v/>
      </c>
      <c r="L10" s="8" t="str">
        <f>IF(A10="","",SUMPRODUCT('14_Annual_Summary'!$K$7:$K$16,'01_Setup'!$T$36:$T$45))</f>
        <v/>
      </c>
      <c r="M10" s="8" t="str">
        <f>IF(A10="","",SUMPRODUCT('14_Annual_Summary'!$L$7:$L$16,'01_Setup'!$T$36:$T$45))</f>
        <v/>
      </c>
      <c r="N10" s="8" t="str">
        <f>IF(A10="","",SUMPRODUCT('14_Annual_Summary'!$M$7:$M$16,'01_Setup'!$T$36:$T$45))</f>
        <v/>
      </c>
      <c r="O10" s="8" t="str">
        <f>IF(A10="","",SUMPRODUCT('14_Annual_Summary'!$N$7:$N$16,'01_Setup'!$T$36:$T$45))</f>
        <v/>
      </c>
      <c r="P10" s="13"/>
      <c r="Q10" s="13"/>
      <c r="R10" s="8" t="str">
        <f t="shared" si="0"/>
        <v/>
      </c>
      <c r="S10" s="8" t="str">
        <f>IF(A10="","",SUMPRODUCT('14_Annual_Summary'!$O$7:$O$16,'01_Setup'!$T$36:$T$45))</f>
        <v/>
      </c>
      <c r="T10" s="13"/>
      <c r="U10" s="13"/>
      <c r="V10" s="8" t="str">
        <f t="shared" si="1"/>
        <v/>
      </c>
      <c r="W10" s="8" t="str">
        <f t="shared" si="2"/>
        <v/>
      </c>
    </row>
    <row r="11" spans="1:23">
      <c r="A11" s="6" t="str">
        <f>IF('14_Annual_Summary'!A26="","",'14_Annual_Summary'!A26)</f>
        <v/>
      </c>
      <c r="B11" s="6" t="str">
        <f>IF('14_Annual_Summary'!B26="","",'14_Annual_Summary'!B26)</f>
        <v/>
      </c>
      <c r="C11" s="6">
        <f>'14_Annual_Summary'!C26</f>
        <v>0</v>
      </c>
      <c r="D11" s="6" t="str">
        <f>IF(COUNTIFS('01_Setup'!$U$36:$U$45,"&gt;0",'01_Setup'!$U$36:$U$45,"&lt;1")&gt;0,"Yes","No")</f>
        <v>No</v>
      </c>
      <c r="E11" s="6" t="str">
        <f>'01_Setup'!$B$9</f>
        <v>Cash basis</v>
      </c>
      <c r="F11" s="8" t="str">
        <f>IF(A11="","",SUMPRODUCT('14_Annual_Summary'!$E$7:$E$16,'01_Setup'!$U$36:$U$45))</f>
        <v/>
      </c>
      <c r="G11" s="8" t="str">
        <f>IF(A11="","",SUMPRODUCT('14_Annual_Summary'!$F$7:$F$16,'01_Setup'!$U$36:$U$45))</f>
        <v/>
      </c>
      <c r="H11" s="8" t="str">
        <f>IF(A11="","",SUMPRODUCT('14_Annual_Summary'!$G$7:$G$16,'01_Setup'!$U$36:$U$45))</f>
        <v/>
      </c>
      <c r="I11" s="8" t="str">
        <f>IF(A11="","",SUMPRODUCT('14_Annual_Summary'!$H$7:$H$16,'01_Setup'!$U$36:$U$45))</f>
        <v/>
      </c>
      <c r="J11" s="8" t="str">
        <f>IF(A11="","",SUMPRODUCT('14_Annual_Summary'!$I$7:$I$16,'01_Setup'!$U$36:$U$45))</f>
        <v/>
      </c>
      <c r="K11" s="8" t="str">
        <f>IF(A11="","",SUMPRODUCT('14_Annual_Summary'!$J$7:$J$16,'01_Setup'!$U$36:$U$45))</f>
        <v/>
      </c>
      <c r="L11" s="8" t="str">
        <f>IF(A11="","",SUMPRODUCT('14_Annual_Summary'!$K$7:$K$16,'01_Setup'!$U$36:$U$45))</f>
        <v/>
      </c>
      <c r="M11" s="8" t="str">
        <f>IF(A11="","",SUMPRODUCT('14_Annual_Summary'!$L$7:$L$16,'01_Setup'!$U$36:$U$45))</f>
        <v/>
      </c>
      <c r="N11" s="8" t="str">
        <f>IF(A11="","",SUMPRODUCT('14_Annual_Summary'!$M$7:$M$16,'01_Setup'!$U$36:$U$45))</f>
        <v/>
      </c>
      <c r="O11" s="8" t="str">
        <f>IF(A11="","",SUMPRODUCT('14_Annual_Summary'!$N$7:$N$16,'01_Setup'!$U$36:$U$45))</f>
        <v/>
      </c>
      <c r="P11" s="13"/>
      <c r="Q11" s="13"/>
      <c r="R11" s="8" t="str">
        <f t="shared" si="0"/>
        <v/>
      </c>
      <c r="S11" s="8" t="str">
        <f>IF(A11="","",SUMPRODUCT('14_Annual_Summary'!$O$7:$O$16,'01_Setup'!$U$36:$U$45))</f>
        <v/>
      </c>
      <c r="T11" s="13"/>
      <c r="U11" s="13"/>
      <c r="V11" s="8" t="str">
        <f t="shared" si="1"/>
        <v/>
      </c>
      <c r="W11" s="8" t="str">
        <f t="shared" si="2"/>
        <v/>
      </c>
    </row>
    <row r="12" spans="1:23">
      <c r="A12" s="6" t="str">
        <f>IF('14_Annual_Summary'!A27="","",'14_Annual_Summary'!A27)</f>
        <v/>
      </c>
      <c r="B12" s="6" t="str">
        <f>IF('14_Annual_Summary'!B27="","",'14_Annual_Summary'!B27)</f>
        <v/>
      </c>
      <c r="C12" s="6">
        <f>'14_Annual_Summary'!C27</f>
        <v>0</v>
      </c>
      <c r="D12" s="6" t="str">
        <f>IF(COUNTIFS('01_Setup'!$V$36:$V$45,"&gt;0",'01_Setup'!$V$36:$V$45,"&lt;1")&gt;0,"Yes","No")</f>
        <v>No</v>
      </c>
      <c r="E12" s="6" t="str">
        <f>'01_Setup'!$B$9</f>
        <v>Cash basis</v>
      </c>
      <c r="F12" s="8" t="str">
        <f>IF(A12="","",SUMPRODUCT('14_Annual_Summary'!$E$7:$E$16,'01_Setup'!$V$36:$V$45))</f>
        <v/>
      </c>
      <c r="G12" s="8" t="str">
        <f>IF(A12="","",SUMPRODUCT('14_Annual_Summary'!$F$7:$F$16,'01_Setup'!$V$36:$V$45))</f>
        <v/>
      </c>
      <c r="H12" s="8" t="str">
        <f>IF(A12="","",SUMPRODUCT('14_Annual_Summary'!$G$7:$G$16,'01_Setup'!$V$36:$V$45))</f>
        <v/>
      </c>
      <c r="I12" s="8" t="str">
        <f>IF(A12="","",SUMPRODUCT('14_Annual_Summary'!$H$7:$H$16,'01_Setup'!$V$36:$V$45))</f>
        <v/>
      </c>
      <c r="J12" s="8" t="str">
        <f>IF(A12="","",SUMPRODUCT('14_Annual_Summary'!$I$7:$I$16,'01_Setup'!$V$36:$V$45))</f>
        <v/>
      </c>
      <c r="K12" s="8" t="str">
        <f>IF(A12="","",SUMPRODUCT('14_Annual_Summary'!$J$7:$J$16,'01_Setup'!$V$36:$V$45))</f>
        <v/>
      </c>
      <c r="L12" s="8" t="str">
        <f>IF(A12="","",SUMPRODUCT('14_Annual_Summary'!$K$7:$K$16,'01_Setup'!$V$36:$V$45))</f>
        <v/>
      </c>
      <c r="M12" s="8" t="str">
        <f>IF(A12="","",SUMPRODUCT('14_Annual_Summary'!$L$7:$L$16,'01_Setup'!$V$36:$V$45))</f>
        <v/>
      </c>
      <c r="N12" s="8" t="str">
        <f>IF(A12="","",SUMPRODUCT('14_Annual_Summary'!$M$7:$M$16,'01_Setup'!$V$36:$V$45))</f>
        <v/>
      </c>
      <c r="O12" s="8" t="str">
        <f>IF(A12="","",SUMPRODUCT('14_Annual_Summary'!$N$7:$N$16,'01_Setup'!$V$36:$V$45))</f>
        <v/>
      </c>
      <c r="P12" s="13"/>
      <c r="Q12" s="13"/>
      <c r="R12" s="8" t="str">
        <f t="shared" si="0"/>
        <v/>
      </c>
      <c r="S12" s="8" t="str">
        <f>IF(A12="","",SUMPRODUCT('14_Annual_Summary'!$O$7:$O$16,'01_Setup'!$V$36:$V$45))</f>
        <v/>
      </c>
      <c r="T12" s="13"/>
      <c r="U12" s="13"/>
      <c r="V12" s="8" t="str">
        <f t="shared" si="1"/>
        <v/>
      </c>
      <c r="W12" s="8" t="str">
        <f t="shared" si="2"/>
        <v/>
      </c>
    </row>
    <row r="13" spans="1:23">
      <c r="A13" s="3"/>
      <c r="B13" s="3"/>
      <c r="C13" s="3"/>
      <c r="D13" s="3"/>
      <c r="E13" s="3"/>
      <c r="F13" s="3"/>
      <c r="G13" s="3"/>
      <c r="H13" s="3"/>
      <c r="I13" s="3"/>
      <c r="J13" s="3"/>
      <c r="K13" s="3"/>
      <c r="L13" s="3"/>
      <c r="M13" s="3"/>
      <c r="N13" s="3"/>
      <c r="O13" s="3"/>
      <c r="P13" s="3"/>
      <c r="Q13" s="3"/>
      <c r="R13" s="3"/>
      <c r="S13" s="3"/>
      <c r="T13" s="3"/>
      <c r="U13" s="3"/>
      <c r="V13" s="3"/>
      <c r="W13" s="3"/>
    </row>
    <row r="14" spans="1:23">
      <c r="A14" s="3"/>
      <c r="B14" s="3"/>
      <c r="C14" s="3"/>
      <c r="D14" s="3"/>
      <c r="E14" s="3"/>
      <c r="F14" s="3"/>
      <c r="G14" s="3"/>
      <c r="H14" s="3"/>
      <c r="I14" s="3"/>
      <c r="J14" s="3"/>
      <c r="K14" s="3"/>
      <c r="L14" s="3"/>
      <c r="M14" s="3"/>
      <c r="N14" s="3"/>
      <c r="O14" s="3"/>
      <c r="P14" s="3"/>
      <c r="Q14" s="3"/>
      <c r="R14" s="3"/>
      <c r="S14" s="3"/>
      <c r="T14" s="3"/>
      <c r="U14" s="3"/>
      <c r="V14" s="3"/>
      <c r="W14" s="3"/>
    </row>
    <row r="15" spans="1:23" ht="21.95" customHeight="1">
      <c r="A15" s="35" t="s">
        <v>321</v>
      </c>
      <c r="B15" s="35"/>
      <c r="C15" s="35"/>
      <c r="D15" s="35"/>
      <c r="E15" s="35"/>
      <c r="F15" s="35"/>
      <c r="G15" s="35"/>
      <c r="H15" s="35"/>
      <c r="I15" s="42"/>
      <c r="J15" s="42"/>
      <c r="K15" s="42"/>
      <c r="L15" s="42"/>
      <c r="M15" s="42"/>
      <c r="N15" s="42"/>
      <c r="O15" s="42"/>
      <c r="P15" s="42"/>
      <c r="Q15" s="42"/>
      <c r="R15" s="42"/>
      <c r="S15" s="42"/>
      <c r="T15" s="42"/>
      <c r="U15" s="42"/>
      <c r="V15" s="42"/>
      <c r="W15" s="42"/>
    </row>
    <row r="16" spans="1:23" ht="15">
      <c r="A16" s="29" t="s">
        <v>322</v>
      </c>
      <c r="B16" s="29" t="s">
        <v>40</v>
      </c>
      <c r="C16" s="3"/>
      <c r="D16" s="3"/>
      <c r="E16" s="3"/>
      <c r="F16" s="3"/>
      <c r="G16" s="3"/>
      <c r="H16" s="3"/>
      <c r="I16" s="3"/>
      <c r="J16" s="3"/>
      <c r="K16" s="3"/>
      <c r="L16" s="3"/>
      <c r="M16" s="3"/>
      <c r="N16" s="3"/>
      <c r="O16" s="3"/>
      <c r="P16" s="3"/>
      <c r="Q16" s="3"/>
      <c r="R16" s="3"/>
      <c r="S16" s="3"/>
      <c r="T16" s="3"/>
      <c r="U16" s="3"/>
      <c r="V16" s="3"/>
      <c r="W16" s="3"/>
    </row>
    <row r="17" spans="1:23">
      <c r="A17" s="3" t="s">
        <v>323</v>
      </c>
      <c r="B17" s="14">
        <v>0.2</v>
      </c>
      <c r="C17" s="3"/>
      <c r="D17" s="3"/>
      <c r="E17" s="3"/>
      <c r="F17" s="3"/>
      <c r="G17" s="3"/>
      <c r="H17" s="3"/>
      <c r="I17" s="3"/>
      <c r="J17" s="3"/>
      <c r="K17" s="3"/>
      <c r="L17" s="3"/>
      <c r="M17" s="3"/>
      <c r="N17" s="3"/>
      <c r="O17" s="3"/>
      <c r="P17" s="3"/>
      <c r="Q17" s="3"/>
      <c r="R17" s="3"/>
      <c r="S17" s="3"/>
      <c r="T17" s="3"/>
      <c r="U17" s="3"/>
      <c r="V17" s="3"/>
      <c r="W17" s="3"/>
    </row>
    <row r="18" spans="1:23">
      <c r="A18" s="3" t="s">
        <v>324</v>
      </c>
      <c r="B18" s="14">
        <v>0.4</v>
      </c>
      <c r="C18" s="3"/>
      <c r="D18" s="3"/>
      <c r="E18" s="3"/>
      <c r="F18" s="3"/>
      <c r="G18" s="3"/>
      <c r="H18" s="3"/>
      <c r="I18" s="3"/>
      <c r="J18" s="3"/>
      <c r="K18" s="3"/>
      <c r="L18" s="3"/>
      <c r="M18" s="3"/>
      <c r="N18" s="3"/>
      <c r="O18" s="3"/>
      <c r="P18" s="3"/>
      <c r="Q18" s="3"/>
      <c r="R18" s="3"/>
      <c r="S18" s="3"/>
      <c r="T18" s="3"/>
      <c r="U18" s="3"/>
      <c r="V18" s="3"/>
      <c r="W18" s="3"/>
    </row>
    <row r="19" spans="1:23">
      <c r="A19" s="3" t="s">
        <v>325</v>
      </c>
      <c r="B19" s="13">
        <v>12570</v>
      </c>
      <c r="C19" s="3"/>
      <c r="D19" s="3"/>
      <c r="E19" s="3"/>
      <c r="F19" s="3"/>
      <c r="G19" s="3"/>
      <c r="H19" s="3"/>
      <c r="I19" s="3"/>
      <c r="J19" s="3"/>
      <c r="K19" s="3"/>
      <c r="L19" s="3"/>
      <c r="M19" s="3"/>
      <c r="N19" s="3"/>
      <c r="O19" s="3"/>
      <c r="P19" s="3"/>
      <c r="Q19" s="3"/>
      <c r="R19" s="3"/>
      <c r="S19" s="3"/>
      <c r="T19" s="3"/>
      <c r="U19" s="3"/>
      <c r="V19" s="3"/>
      <c r="W19" s="3"/>
    </row>
    <row r="20" spans="1:23">
      <c r="A20" s="3" t="s">
        <v>326</v>
      </c>
      <c r="B20" s="13">
        <v>37700</v>
      </c>
      <c r="C20" s="3"/>
      <c r="D20" s="3"/>
      <c r="E20" s="3"/>
      <c r="F20" s="3"/>
      <c r="G20" s="3"/>
      <c r="H20" s="3"/>
      <c r="I20" s="3"/>
      <c r="J20" s="3"/>
      <c r="K20" s="3"/>
      <c r="L20" s="3"/>
      <c r="M20" s="3"/>
      <c r="N20" s="3"/>
      <c r="O20" s="3"/>
      <c r="P20" s="3"/>
      <c r="Q20" s="3"/>
      <c r="R20" s="3"/>
      <c r="S20" s="3"/>
      <c r="T20" s="3"/>
      <c r="U20" s="3"/>
      <c r="V20" s="3"/>
      <c r="W20" s="3"/>
    </row>
    <row r="21" spans="1:23">
      <c r="A21" s="3"/>
      <c r="B21" s="3"/>
      <c r="C21" s="3"/>
      <c r="D21" s="3"/>
      <c r="E21" s="3"/>
      <c r="F21" s="3"/>
      <c r="G21" s="3"/>
      <c r="H21" s="3"/>
      <c r="I21" s="3"/>
      <c r="J21" s="3"/>
      <c r="K21" s="3"/>
      <c r="L21" s="3"/>
      <c r="M21" s="3"/>
      <c r="N21" s="3"/>
      <c r="O21" s="3"/>
      <c r="P21" s="3"/>
      <c r="Q21" s="3"/>
      <c r="R21" s="3"/>
      <c r="S21" s="3"/>
      <c r="T21" s="3"/>
      <c r="U21" s="3"/>
      <c r="V21" s="3"/>
      <c r="W21" s="3"/>
    </row>
    <row r="22" spans="1:23" ht="21.95" customHeight="1">
      <c r="A22" s="35" t="s">
        <v>327</v>
      </c>
      <c r="B22" s="35"/>
      <c r="C22" s="35"/>
      <c r="D22" s="35"/>
      <c r="E22" s="35"/>
      <c r="F22" s="35"/>
      <c r="G22" s="35"/>
      <c r="H22" s="35"/>
      <c r="I22" s="35"/>
      <c r="J22" s="35"/>
      <c r="K22" s="35"/>
      <c r="L22" s="35"/>
      <c r="M22" s="35"/>
      <c r="N22" s="35"/>
      <c r="O22" s="42"/>
      <c r="P22" s="42"/>
      <c r="Q22" s="42"/>
      <c r="R22" s="42"/>
      <c r="S22" s="42"/>
      <c r="T22" s="42"/>
      <c r="U22" s="42"/>
      <c r="V22" s="42"/>
      <c r="W22" s="42"/>
    </row>
    <row r="23" spans="1:23" ht="45">
      <c r="A23" s="56" t="s">
        <v>51</v>
      </c>
      <c r="B23" s="56" t="s">
        <v>328</v>
      </c>
      <c r="C23" s="56" t="s">
        <v>329</v>
      </c>
      <c r="D23" s="56" t="s">
        <v>330</v>
      </c>
      <c r="E23" s="56" t="s">
        <v>301</v>
      </c>
      <c r="F23" s="56" t="s">
        <v>331</v>
      </c>
      <c r="G23" s="56" t="s">
        <v>325</v>
      </c>
      <c r="H23" s="56" t="s">
        <v>146</v>
      </c>
      <c r="I23" s="56" t="s">
        <v>332</v>
      </c>
      <c r="J23" s="56" t="s">
        <v>333</v>
      </c>
      <c r="K23" s="56" t="s">
        <v>334</v>
      </c>
      <c r="L23" s="56" t="s">
        <v>335</v>
      </c>
      <c r="M23" s="56" t="s">
        <v>336</v>
      </c>
      <c r="N23" s="56" t="s">
        <v>337</v>
      </c>
      <c r="O23" s="56" t="s">
        <v>338</v>
      </c>
      <c r="P23" s="56" t="s">
        <v>339</v>
      </c>
      <c r="Q23" s="56" t="s">
        <v>340</v>
      </c>
      <c r="R23" s="42"/>
      <c r="S23" s="42"/>
      <c r="T23" s="42"/>
      <c r="U23" s="42"/>
      <c r="V23" s="42"/>
      <c r="W23" s="42"/>
    </row>
    <row r="24" spans="1:23">
      <c r="A24" s="6" t="str">
        <f t="shared" ref="A24:A29" si="3">IF(A7="","",A7)</f>
        <v>O01</v>
      </c>
      <c r="B24" s="13"/>
      <c r="C24" s="13"/>
      <c r="D24" s="13"/>
      <c r="E24" s="8">
        <f t="shared" ref="E24:E29" si="4">R7</f>
        <v>0</v>
      </c>
      <c r="F24" s="8">
        <f t="shared" ref="F24:F29" si="5">IF(A24="","",SUM(B24:E24))</f>
        <v>0</v>
      </c>
      <c r="G24" s="8">
        <f t="shared" ref="G24:G29" si="6">$B$19</f>
        <v>12570</v>
      </c>
      <c r="H24" s="8">
        <f t="shared" ref="H24:H29" si="7">IF(F24="","",MAX(F24-G24,0))</f>
        <v>0</v>
      </c>
      <c r="I24" s="8">
        <f t="shared" ref="I24:I29" si="8">IF(H24="","",MIN(H24,$B$20))</f>
        <v>0</v>
      </c>
      <c r="J24" s="8">
        <f t="shared" ref="J24:J29" si="9">IF(H24="","",MAX(H24-$B$20,0))</f>
        <v>0</v>
      </c>
      <c r="K24" s="8">
        <f t="shared" ref="K24:K29" si="10">IF(H24="","",I24*$B$17+J24*$B$18)</f>
        <v>0</v>
      </c>
      <c r="L24" s="8" t="str">
        <f t="shared" ref="L24:L29" si="11">V7</f>
        <v/>
      </c>
      <c r="M24" s="8">
        <f>IF(A24="","",MAX(K24-N(L24),0))</f>
        <v>0</v>
      </c>
      <c r="N24" s="13"/>
      <c r="O24" s="8">
        <f>IF(A24="","",MAX(M24-N(N24),0))</f>
        <v>0</v>
      </c>
      <c r="P24" s="8">
        <f>IF(A24="","",IF(O24&gt;=1000,O24/2,0))</f>
        <v>0</v>
      </c>
      <c r="Q24" s="8">
        <f>IF(A24="","",IF(O24&gt;=1000,O24/2,0))</f>
        <v>0</v>
      </c>
      <c r="R24" s="3"/>
      <c r="S24" s="3"/>
      <c r="T24" s="3"/>
      <c r="U24" s="3"/>
      <c r="V24" s="3"/>
      <c r="W24" s="3"/>
    </row>
    <row r="25" spans="1:23">
      <c r="A25" s="6" t="str">
        <f t="shared" si="3"/>
        <v/>
      </c>
      <c r="B25" s="13"/>
      <c r="C25" s="13"/>
      <c r="D25" s="13"/>
      <c r="E25" s="8" t="str">
        <f t="shared" si="4"/>
        <v/>
      </c>
      <c r="F25" s="8" t="str">
        <f t="shared" si="5"/>
        <v/>
      </c>
      <c r="G25" s="8">
        <f t="shared" si="6"/>
        <v>12570</v>
      </c>
      <c r="H25" s="8" t="str">
        <f t="shared" si="7"/>
        <v/>
      </c>
      <c r="I25" s="8" t="str">
        <f t="shared" si="8"/>
        <v/>
      </c>
      <c r="J25" s="8" t="str">
        <f t="shared" si="9"/>
        <v/>
      </c>
      <c r="K25" s="8" t="str">
        <f t="shared" si="10"/>
        <v/>
      </c>
      <c r="L25" s="8" t="str">
        <f t="shared" si="11"/>
        <v/>
      </c>
      <c r="M25" s="8" t="str">
        <f t="shared" ref="M25:M29" si="12">IF(A25="","",MAX(K25-N(L25),0))</f>
        <v/>
      </c>
      <c r="N25" s="13"/>
      <c r="O25" s="8" t="str">
        <f t="shared" ref="O25:O29" si="13">IF(A25="","",MAX(M25-N(N25),0))</f>
        <v/>
      </c>
      <c r="P25" s="8" t="str">
        <f t="shared" ref="P25:P29" si="14">IF(A25="","",IF(O25&gt;=1000,O25/2,0))</f>
        <v/>
      </c>
      <c r="Q25" s="8" t="str">
        <f t="shared" ref="Q25:Q29" si="15">IF(A25="","",IF(O25&gt;=1000,O25/2,0))</f>
        <v/>
      </c>
      <c r="R25" s="3"/>
      <c r="S25" s="3"/>
      <c r="T25" s="3"/>
      <c r="U25" s="3"/>
      <c r="V25" s="3"/>
      <c r="W25" s="3"/>
    </row>
    <row r="26" spans="1:23">
      <c r="A26" s="6" t="str">
        <f t="shared" si="3"/>
        <v/>
      </c>
      <c r="B26" s="13"/>
      <c r="C26" s="13"/>
      <c r="D26" s="13"/>
      <c r="E26" s="8" t="str">
        <f t="shared" si="4"/>
        <v/>
      </c>
      <c r="F26" s="8" t="str">
        <f t="shared" si="5"/>
        <v/>
      </c>
      <c r="G26" s="8">
        <f t="shared" si="6"/>
        <v>12570</v>
      </c>
      <c r="H26" s="8" t="str">
        <f t="shared" si="7"/>
        <v/>
      </c>
      <c r="I26" s="8" t="str">
        <f t="shared" si="8"/>
        <v/>
      </c>
      <c r="J26" s="8" t="str">
        <f t="shared" si="9"/>
        <v/>
      </c>
      <c r="K26" s="8" t="str">
        <f t="shared" si="10"/>
        <v/>
      </c>
      <c r="L26" s="8" t="str">
        <f t="shared" si="11"/>
        <v/>
      </c>
      <c r="M26" s="8" t="str">
        <f t="shared" si="12"/>
        <v/>
      </c>
      <c r="N26" s="13"/>
      <c r="O26" s="8" t="str">
        <f t="shared" si="13"/>
        <v/>
      </c>
      <c r="P26" s="8" t="str">
        <f t="shared" si="14"/>
        <v/>
      </c>
      <c r="Q26" s="8" t="str">
        <f t="shared" si="15"/>
        <v/>
      </c>
      <c r="R26" s="3"/>
      <c r="S26" s="3"/>
      <c r="T26" s="3"/>
      <c r="U26" s="3"/>
      <c r="V26" s="3"/>
      <c r="W26" s="3"/>
    </row>
    <row r="27" spans="1:23">
      <c r="A27" s="6" t="str">
        <f t="shared" si="3"/>
        <v/>
      </c>
      <c r="B27" s="13"/>
      <c r="C27" s="13"/>
      <c r="D27" s="13"/>
      <c r="E27" s="8" t="str">
        <f t="shared" si="4"/>
        <v/>
      </c>
      <c r="F27" s="8" t="str">
        <f t="shared" si="5"/>
        <v/>
      </c>
      <c r="G27" s="8">
        <f t="shared" si="6"/>
        <v>12570</v>
      </c>
      <c r="H27" s="8" t="str">
        <f t="shared" si="7"/>
        <v/>
      </c>
      <c r="I27" s="8" t="str">
        <f t="shared" si="8"/>
        <v/>
      </c>
      <c r="J27" s="8" t="str">
        <f t="shared" si="9"/>
        <v/>
      </c>
      <c r="K27" s="8" t="str">
        <f t="shared" si="10"/>
        <v/>
      </c>
      <c r="L27" s="8" t="str">
        <f t="shared" si="11"/>
        <v/>
      </c>
      <c r="M27" s="8" t="str">
        <f t="shared" si="12"/>
        <v/>
      </c>
      <c r="N27" s="13"/>
      <c r="O27" s="8" t="str">
        <f t="shared" si="13"/>
        <v/>
      </c>
      <c r="P27" s="8" t="str">
        <f t="shared" si="14"/>
        <v/>
      </c>
      <c r="Q27" s="8" t="str">
        <f t="shared" si="15"/>
        <v/>
      </c>
      <c r="R27" s="3"/>
      <c r="S27" s="3"/>
      <c r="T27" s="3"/>
      <c r="U27" s="3"/>
      <c r="V27" s="3"/>
      <c r="W27" s="3"/>
    </row>
    <row r="28" spans="1:23">
      <c r="A28" s="6" t="str">
        <f t="shared" si="3"/>
        <v/>
      </c>
      <c r="B28" s="13"/>
      <c r="C28" s="13"/>
      <c r="D28" s="13"/>
      <c r="E28" s="8" t="str">
        <f t="shared" si="4"/>
        <v/>
      </c>
      <c r="F28" s="8" t="str">
        <f t="shared" si="5"/>
        <v/>
      </c>
      <c r="G28" s="8">
        <f t="shared" si="6"/>
        <v>12570</v>
      </c>
      <c r="H28" s="8" t="str">
        <f t="shared" si="7"/>
        <v/>
      </c>
      <c r="I28" s="8" t="str">
        <f t="shared" si="8"/>
        <v/>
      </c>
      <c r="J28" s="8" t="str">
        <f t="shared" si="9"/>
        <v/>
      </c>
      <c r="K28" s="8" t="str">
        <f t="shared" si="10"/>
        <v/>
      </c>
      <c r="L28" s="8" t="str">
        <f t="shared" si="11"/>
        <v/>
      </c>
      <c r="M28" s="8" t="str">
        <f t="shared" si="12"/>
        <v/>
      </c>
      <c r="N28" s="13"/>
      <c r="O28" s="8" t="str">
        <f t="shared" si="13"/>
        <v/>
      </c>
      <c r="P28" s="8" t="str">
        <f t="shared" si="14"/>
        <v/>
      </c>
      <c r="Q28" s="8" t="str">
        <f t="shared" si="15"/>
        <v/>
      </c>
      <c r="R28" s="3"/>
      <c r="S28" s="3"/>
      <c r="T28" s="3"/>
      <c r="U28" s="3"/>
      <c r="V28" s="3"/>
      <c r="W28" s="3"/>
    </row>
    <row r="29" spans="1:23">
      <c r="A29" s="6" t="str">
        <f t="shared" si="3"/>
        <v/>
      </c>
      <c r="B29" s="13"/>
      <c r="C29" s="13"/>
      <c r="D29" s="13"/>
      <c r="E29" s="8" t="str">
        <f t="shared" si="4"/>
        <v/>
      </c>
      <c r="F29" s="8" t="str">
        <f t="shared" si="5"/>
        <v/>
      </c>
      <c r="G29" s="8">
        <f t="shared" si="6"/>
        <v>12570</v>
      </c>
      <c r="H29" s="8" t="str">
        <f t="shared" si="7"/>
        <v/>
      </c>
      <c r="I29" s="8" t="str">
        <f t="shared" si="8"/>
        <v/>
      </c>
      <c r="J29" s="8" t="str">
        <f t="shared" si="9"/>
        <v/>
      </c>
      <c r="K29" s="8" t="str">
        <f t="shared" si="10"/>
        <v/>
      </c>
      <c r="L29" s="8" t="str">
        <f t="shared" si="11"/>
        <v/>
      </c>
      <c r="M29" s="8" t="str">
        <f t="shared" si="12"/>
        <v/>
      </c>
      <c r="N29" s="13"/>
      <c r="O29" s="8" t="str">
        <f t="shared" si="13"/>
        <v/>
      </c>
      <c r="P29" s="8" t="str">
        <f t="shared" si="14"/>
        <v/>
      </c>
      <c r="Q29" s="8" t="str">
        <f t="shared" si="15"/>
        <v/>
      </c>
      <c r="R29" s="3"/>
      <c r="S29" s="3"/>
      <c r="T29" s="3"/>
      <c r="U29" s="3"/>
      <c r="V29" s="3"/>
      <c r="W29" s="3"/>
    </row>
  </sheetData>
  <sheetProtection sheet="1" objects="1" scenarios="1" sort="0" autoFilter="0"/>
  <mergeCells count="4">
    <mergeCell ref="A1:W1"/>
    <mergeCell ref="A3:W4"/>
    <mergeCell ref="A15:H15"/>
    <mergeCell ref="A22:N22"/>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N77"/>
  <sheetViews>
    <sheetView workbookViewId="0">
      <selection sqref="A1:N1"/>
    </sheetView>
  </sheetViews>
  <sheetFormatPr defaultRowHeight="14.25"/>
  <cols>
    <col min="1" max="2" width="14" customWidth="1"/>
    <col min="3" max="6" width="15" customWidth="1"/>
    <col min="7" max="7" width="14" customWidth="1"/>
    <col min="8" max="8" width="33.375" style="1" customWidth="1"/>
  </cols>
  <sheetData>
    <row r="1" spans="1:14" ht="30" customHeight="1">
      <c r="A1" s="2" t="s">
        <v>341</v>
      </c>
      <c r="B1" s="2"/>
      <c r="C1" s="2"/>
      <c r="D1" s="2"/>
      <c r="E1" s="2"/>
      <c r="F1" s="2"/>
      <c r="G1" s="2"/>
      <c r="H1" s="2"/>
      <c r="I1" s="2"/>
      <c r="J1" s="2"/>
      <c r="K1" s="2"/>
      <c r="L1" s="2"/>
      <c r="M1" s="2"/>
      <c r="N1" s="2"/>
    </row>
    <row r="2" spans="1:14">
      <c r="A2" s="3"/>
      <c r="B2" s="3"/>
      <c r="C2" s="3"/>
      <c r="D2" s="3"/>
      <c r="E2" s="3"/>
      <c r="F2" s="3"/>
      <c r="G2" s="3"/>
      <c r="H2" s="30"/>
      <c r="I2" s="3"/>
      <c r="J2" s="3"/>
      <c r="K2" s="3"/>
      <c r="L2" s="3"/>
      <c r="M2" s="3"/>
      <c r="N2" s="3"/>
    </row>
    <row r="3" spans="1:14">
      <c r="A3" s="48" t="s">
        <v>342</v>
      </c>
      <c r="B3" s="48"/>
      <c r="C3" s="48"/>
      <c r="D3" s="48"/>
      <c r="E3" s="48"/>
      <c r="F3" s="48"/>
      <c r="G3" s="48"/>
      <c r="H3" s="48"/>
      <c r="I3" s="48"/>
      <c r="J3" s="48"/>
      <c r="K3" s="48"/>
      <c r="L3" s="48"/>
      <c r="M3" s="48"/>
      <c r="N3" s="48"/>
    </row>
    <row r="4" spans="1:14">
      <c r="A4" s="43"/>
      <c r="B4" s="43"/>
      <c r="C4" s="43"/>
      <c r="D4" s="43"/>
      <c r="E4" s="43"/>
      <c r="F4" s="43"/>
      <c r="G4" s="43"/>
      <c r="H4" s="43"/>
      <c r="I4" s="43"/>
      <c r="J4" s="43"/>
      <c r="K4" s="43"/>
      <c r="L4" s="43"/>
      <c r="M4" s="43"/>
      <c r="N4" s="43"/>
    </row>
    <row r="5" spans="1:14">
      <c r="A5" s="3"/>
      <c r="B5" s="3"/>
      <c r="C5" s="3"/>
      <c r="D5" s="3"/>
      <c r="E5" s="3"/>
      <c r="F5" s="3"/>
      <c r="G5" s="3"/>
      <c r="H5" s="30"/>
      <c r="I5" s="3"/>
      <c r="J5" s="3"/>
      <c r="K5" s="3"/>
      <c r="L5" s="3"/>
      <c r="M5" s="3"/>
      <c r="N5" s="3"/>
    </row>
    <row r="6" spans="1:14" ht="30">
      <c r="A6" s="56" t="s">
        <v>66</v>
      </c>
      <c r="B6" s="56" t="s">
        <v>136</v>
      </c>
      <c r="C6" s="56" t="s">
        <v>129</v>
      </c>
      <c r="D6" s="56" t="s">
        <v>343</v>
      </c>
      <c r="E6" s="56" t="s">
        <v>124</v>
      </c>
      <c r="F6" s="56" t="s">
        <v>125</v>
      </c>
      <c r="G6" s="42"/>
      <c r="H6" s="42"/>
      <c r="I6" s="42"/>
      <c r="J6" s="42"/>
      <c r="K6" s="42"/>
      <c r="L6" s="42"/>
      <c r="M6" s="42"/>
      <c r="N6" s="42"/>
    </row>
    <row r="7" spans="1:14">
      <c r="A7" s="6" t="str">
        <f>IF('01_Setup'!A23="Yes",'01_Setup'!B23,"")</f>
        <v>P01</v>
      </c>
      <c r="B7" s="6" t="s">
        <v>344</v>
      </c>
      <c r="C7" s="8">
        <f>IF(A7="","",SUMIFS('03_Transactions'!$O$7:$O$756,'03_Transactions'!$E$7:$E$756,A7,'03_Transactions'!$D$7:$D$756,B7))</f>
        <v>0</v>
      </c>
      <c r="D7" s="8">
        <f>IF(A7="","",SUMIFS('03_Transactions'!$P$7:$P$756,'03_Transactions'!$E$7:$E$756,A7,'03_Transactions'!$D$7:$D$756,B7)+SUMIFS('09_Shared_Costs'!$M$7:$M$306,'09_Shared_Costs'!$L$7:$L$306,A7,'09_Shared_Costs'!$D$7:$D$306,B7))</f>
        <v>0</v>
      </c>
      <c r="E7" s="8">
        <f>IF(A7="","",SUMIFS('03_Transactions'!$R$7:$R$756,'03_Transactions'!$E$7:$E$756,A7,'03_Transactions'!$D$7:$D$756,B7))</f>
        <v>0</v>
      </c>
      <c r="F7" s="8">
        <f>IF(A7="","",SUMIFS('03_Transactions'!$X$7:$X$756,'03_Transactions'!$E$7:$E$756,A7,'03_Transactions'!$D$7:$D$756,B7)+SUMIFS('09_Shared_Costs'!$O$7:$O$306,'09_Shared_Costs'!$L$7:$L$306,A7,'09_Shared_Costs'!$D$7:$D$306,B7))</f>
        <v>0</v>
      </c>
      <c r="G7" s="3"/>
      <c r="H7" s="30"/>
      <c r="I7" s="3"/>
      <c r="J7" s="3"/>
      <c r="K7" s="3"/>
      <c r="L7" s="3"/>
      <c r="M7" s="3"/>
      <c r="N7" s="3"/>
    </row>
    <row r="8" spans="1:14">
      <c r="A8" s="6" t="str">
        <f>IF('01_Setup'!A24="Yes",'01_Setup'!B24,"")</f>
        <v/>
      </c>
      <c r="B8" s="6" t="s">
        <v>344</v>
      </c>
      <c r="C8" s="8" t="str">
        <f>IF(A8="","",SUMIFS('03_Transactions'!$O$7:$O$756,'03_Transactions'!$E$7:$E$756,A8,'03_Transactions'!$D$7:$D$756,B8))</f>
        <v/>
      </c>
      <c r="D8" s="8" t="str">
        <f>IF(A8="","",SUMIFS('03_Transactions'!$P$7:$P$756,'03_Transactions'!$E$7:$E$756,A8,'03_Transactions'!$D$7:$D$756,B8)+SUMIFS('09_Shared_Costs'!$M$7:$M$306,'09_Shared_Costs'!$L$7:$L$306,A8,'09_Shared_Costs'!$D$7:$D$306,B8))</f>
        <v/>
      </c>
      <c r="E8" s="8" t="str">
        <f>IF(A8="","",SUMIFS('03_Transactions'!$R$7:$R$756,'03_Transactions'!$E$7:$E$756,A8,'03_Transactions'!$D$7:$D$756,B8))</f>
        <v/>
      </c>
      <c r="F8" s="8" t="str">
        <f>IF(A8="","",SUMIFS('03_Transactions'!$X$7:$X$756,'03_Transactions'!$E$7:$E$756,A8,'03_Transactions'!$D$7:$D$756,B8)+SUMIFS('09_Shared_Costs'!$O$7:$O$306,'09_Shared_Costs'!$L$7:$L$306,A8,'09_Shared_Costs'!$D$7:$D$306,B8))</f>
        <v/>
      </c>
      <c r="G8" s="3"/>
      <c r="H8" s="30"/>
      <c r="I8" s="3"/>
      <c r="J8" s="3"/>
      <c r="K8" s="3"/>
      <c r="L8" s="3"/>
      <c r="M8" s="3"/>
      <c r="N8" s="3"/>
    </row>
    <row r="9" spans="1:14">
      <c r="A9" s="6" t="str">
        <f>IF('01_Setup'!A25="Yes",'01_Setup'!B25,"")</f>
        <v/>
      </c>
      <c r="B9" s="6" t="s">
        <v>344</v>
      </c>
      <c r="C9" s="8" t="str">
        <f>IF(A9="","",SUMIFS('03_Transactions'!$O$7:$O$756,'03_Transactions'!$E$7:$E$756,A9,'03_Transactions'!$D$7:$D$756,B9))</f>
        <v/>
      </c>
      <c r="D9" s="8" t="str">
        <f>IF(A9="","",SUMIFS('03_Transactions'!$P$7:$P$756,'03_Transactions'!$E$7:$E$756,A9,'03_Transactions'!$D$7:$D$756,B9)+SUMIFS('09_Shared_Costs'!$M$7:$M$306,'09_Shared_Costs'!$L$7:$L$306,A9,'09_Shared_Costs'!$D$7:$D$306,B9))</f>
        <v/>
      </c>
      <c r="E9" s="8" t="str">
        <f>IF(A9="","",SUMIFS('03_Transactions'!$R$7:$R$756,'03_Transactions'!$E$7:$E$756,A9,'03_Transactions'!$D$7:$D$756,B9))</f>
        <v/>
      </c>
      <c r="F9" s="8" t="str">
        <f>IF(A9="","",SUMIFS('03_Transactions'!$X$7:$X$756,'03_Transactions'!$E$7:$E$756,A9,'03_Transactions'!$D$7:$D$756,B9)+SUMIFS('09_Shared_Costs'!$O$7:$O$306,'09_Shared_Costs'!$L$7:$L$306,A9,'09_Shared_Costs'!$D$7:$D$306,B9))</f>
        <v/>
      </c>
      <c r="G9" s="3"/>
      <c r="H9" s="30"/>
      <c r="I9" s="3"/>
      <c r="J9" s="3"/>
      <c r="K9" s="3"/>
      <c r="L9" s="3"/>
      <c r="M9" s="3"/>
      <c r="N9" s="3"/>
    </row>
    <row r="10" spans="1:14">
      <c r="A10" s="6" t="str">
        <f>IF('01_Setup'!A26="Yes",'01_Setup'!B26,"")</f>
        <v/>
      </c>
      <c r="B10" s="6" t="s">
        <v>344</v>
      </c>
      <c r="C10" s="8" t="str">
        <f>IF(A10="","",SUMIFS('03_Transactions'!$O$7:$O$756,'03_Transactions'!$E$7:$E$756,A10,'03_Transactions'!$D$7:$D$756,B10))</f>
        <v/>
      </c>
      <c r="D10" s="8" t="str">
        <f>IF(A10="","",SUMIFS('03_Transactions'!$P$7:$P$756,'03_Transactions'!$E$7:$E$756,A10,'03_Transactions'!$D$7:$D$756,B10)+SUMIFS('09_Shared_Costs'!$M$7:$M$306,'09_Shared_Costs'!$L$7:$L$306,A10,'09_Shared_Costs'!$D$7:$D$306,B10))</f>
        <v/>
      </c>
      <c r="E10" s="8" t="str">
        <f>IF(A10="","",SUMIFS('03_Transactions'!$R$7:$R$756,'03_Transactions'!$E$7:$E$756,A10,'03_Transactions'!$D$7:$D$756,B10))</f>
        <v/>
      </c>
      <c r="F10" s="8" t="str">
        <f>IF(A10="","",SUMIFS('03_Transactions'!$X$7:$X$756,'03_Transactions'!$E$7:$E$756,A10,'03_Transactions'!$D$7:$D$756,B10)+SUMIFS('09_Shared_Costs'!$O$7:$O$306,'09_Shared_Costs'!$L$7:$L$306,A10,'09_Shared_Costs'!$D$7:$D$306,B10))</f>
        <v/>
      </c>
      <c r="G10" s="3"/>
      <c r="H10" s="30"/>
      <c r="I10" s="3"/>
      <c r="J10" s="3"/>
      <c r="K10" s="3"/>
      <c r="L10" s="3"/>
      <c r="M10" s="3"/>
      <c r="N10" s="3"/>
    </row>
    <row r="11" spans="1:14">
      <c r="A11" s="6" t="str">
        <f>IF('01_Setup'!A27="Yes",'01_Setup'!B27,"")</f>
        <v/>
      </c>
      <c r="B11" s="6" t="s">
        <v>344</v>
      </c>
      <c r="C11" s="8" t="str">
        <f>IF(A11="","",SUMIFS('03_Transactions'!$O$7:$O$756,'03_Transactions'!$E$7:$E$756,A11,'03_Transactions'!$D$7:$D$756,B11))</f>
        <v/>
      </c>
      <c r="D11" s="8" t="str">
        <f>IF(A11="","",SUMIFS('03_Transactions'!$P$7:$P$756,'03_Transactions'!$E$7:$E$756,A11,'03_Transactions'!$D$7:$D$756,B11)+SUMIFS('09_Shared_Costs'!$M$7:$M$306,'09_Shared_Costs'!$L$7:$L$306,A11,'09_Shared_Costs'!$D$7:$D$306,B11))</f>
        <v/>
      </c>
      <c r="E11" s="8" t="str">
        <f>IF(A11="","",SUMIFS('03_Transactions'!$R$7:$R$756,'03_Transactions'!$E$7:$E$756,A11,'03_Transactions'!$D$7:$D$756,B11))</f>
        <v/>
      </c>
      <c r="F11" s="8" t="str">
        <f>IF(A11="","",SUMIFS('03_Transactions'!$X$7:$X$756,'03_Transactions'!$E$7:$E$756,A11,'03_Transactions'!$D$7:$D$756,B11)+SUMIFS('09_Shared_Costs'!$O$7:$O$306,'09_Shared_Costs'!$L$7:$L$306,A11,'09_Shared_Costs'!$D$7:$D$306,B11))</f>
        <v/>
      </c>
      <c r="G11" s="3"/>
      <c r="H11" s="30"/>
      <c r="I11" s="3"/>
      <c r="J11" s="3"/>
      <c r="K11" s="3"/>
      <c r="L11" s="3"/>
      <c r="M11" s="3"/>
      <c r="N11" s="3"/>
    </row>
    <row r="12" spans="1:14">
      <c r="A12" s="6" t="str">
        <f>IF('01_Setup'!A28="Yes",'01_Setup'!B28,"")</f>
        <v/>
      </c>
      <c r="B12" s="6" t="s">
        <v>344</v>
      </c>
      <c r="C12" s="8" t="str">
        <f>IF(A12="","",SUMIFS('03_Transactions'!$O$7:$O$756,'03_Transactions'!$E$7:$E$756,A12,'03_Transactions'!$D$7:$D$756,B12))</f>
        <v/>
      </c>
      <c r="D12" s="8" t="str">
        <f>IF(A12="","",SUMIFS('03_Transactions'!$P$7:$P$756,'03_Transactions'!$E$7:$E$756,A12,'03_Transactions'!$D$7:$D$756,B12)+SUMIFS('09_Shared_Costs'!$M$7:$M$306,'09_Shared_Costs'!$L$7:$L$306,A12,'09_Shared_Costs'!$D$7:$D$306,B12))</f>
        <v/>
      </c>
      <c r="E12" s="8" t="str">
        <f>IF(A12="","",SUMIFS('03_Transactions'!$R$7:$R$756,'03_Transactions'!$E$7:$E$756,A12,'03_Transactions'!$D$7:$D$756,B12))</f>
        <v/>
      </c>
      <c r="F12" s="8" t="str">
        <f>IF(A12="","",SUMIFS('03_Transactions'!$X$7:$X$756,'03_Transactions'!$E$7:$E$756,A12,'03_Transactions'!$D$7:$D$756,B12)+SUMIFS('09_Shared_Costs'!$O$7:$O$306,'09_Shared_Costs'!$L$7:$L$306,A12,'09_Shared_Costs'!$D$7:$D$306,B12))</f>
        <v/>
      </c>
      <c r="G12" s="3"/>
      <c r="H12" s="30"/>
      <c r="I12" s="3"/>
      <c r="J12" s="3"/>
      <c r="K12" s="3"/>
      <c r="L12" s="3"/>
      <c r="M12" s="3"/>
      <c r="N12" s="3"/>
    </row>
    <row r="13" spans="1:14">
      <c r="A13" s="6" t="str">
        <f>IF('01_Setup'!A29="Yes",'01_Setup'!B29,"")</f>
        <v/>
      </c>
      <c r="B13" s="6" t="s">
        <v>344</v>
      </c>
      <c r="C13" s="8" t="str">
        <f>IF(A13="","",SUMIFS('03_Transactions'!$O$7:$O$756,'03_Transactions'!$E$7:$E$756,A13,'03_Transactions'!$D$7:$D$756,B13))</f>
        <v/>
      </c>
      <c r="D13" s="8" t="str">
        <f>IF(A13="","",SUMIFS('03_Transactions'!$P$7:$P$756,'03_Transactions'!$E$7:$E$756,A13,'03_Transactions'!$D$7:$D$756,B13)+SUMIFS('09_Shared_Costs'!$M$7:$M$306,'09_Shared_Costs'!$L$7:$L$306,A13,'09_Shared_Costs'!$D$7:$D$306,B13))</f>
        <v/>
      </c>
      <c r="E13" s="8" t="str">
        <f>IF(A13="","",SUMIFS('03_Transactions'!$R$7:$R$756,'03_Transactions'!$E$7:$E$756,A13,'03_Transactions'!$D$7:$D$756,B13))</f>
        <v/>
      </c>
      <c r="F13" s="8" t="str">
        <f>IF(A13="","",SUMIFS('03_Transactions'!$X$7:$X$756,'03_Transactions'!$E$7:$E$756,A13,'03_Transactions'!$D$7:$D$756,B13)+SUMIFS('09_Shared_Costs'!$O$7:$O$306,'09_Shared_Costs'!$L$7:$L$306,A13,'09_Shared_Costs'!$D$7:$D$306,B13))</f>
        <v/>
      </c>
      <c r="G13" s="3"/>
      <c r="H13" s="30"/>
      <c r="I13" s="3"/>
      <c r="J13" s="3"/>
      <c r="K13" s="3"/>
      <c r="L13" s="3"/>
      <c r="M13" s="3"/>
      <c r="N13" s="3"/>
    </row>
    <row r="14" spans="1:14">
      <c r="A14" s="6" t="str">
        <f>IF('01_Setup'!A30="Yes",'01_Setup'!B30,"")</f>
        <v/>
      </c>
      <c r="B14" s="6" t="s">
        <v>344</v>
      </c>
      <c r="C14" s="8" t="str">
        <f>IF(A14="","",SUMIFS('03_Transactions'!$O$7:$O$756,'03_Transactions'!$E$7:$E$756,A14,'03_Transactions'!$D$7:$D$756,B14))</f>
        <v/>
      </c>
      <c r="D14" s="8" t="str">
        <f>IF(A14="","",SUMIFS('03_Transactions'!$P$7:$P$756,'03_Transactions'!$E$7:$E$756,A14,'03_Transactions'!$D$7:$D$756,B14)+SUMIFS('09_Shared_Costs'!$M$7:$M$306,'09_Shared_Costs'!$L$7:$L$306,A14,'09_Shared_Costs'!$D$7:$D$306,B14))</f>
        <v/>
      </c>
      <c r="E14" s="8" t="str">
        <f>IF(A14="","",SUMIFS('03_Transactions'!$R$7:$R$756,'03_Transactions'!$E$7:$E$756,A14,'03_Transactions'!$D$7:$D$756,B14))</f>
        <v/>
      </c>
      <c r="F14" s="8" t="str">
        <f>IF(A14="","",SUMIFS('03_Transactions'!$X$7:$X$756,'03_Transactions'!$E$7:$E$756,A14,'03_Transactions'!$D$7:$D$756,B14)+SUMIFS('09_Shared_Costs'!$O$7:$O$306,'09_Shared_Costs'!$L$7:$L$306,A14,'09_Shared_Costs'!$D$7:$D$306,B14))</f>
        <v/>
      </c>
      <c r="G14" s="3"/>
      <c r="H14" s="30"/>
      <c r="I14" s="3"/>
      <c r="J14" s="3"/>
      <c r="K14" s="3"/>
      <c r="L14" s="3"/>
      <c r="M14" s="3"/>
      <c r="N14" s="3"/>
    </row>
    <row r="15" spans="1:14">
      <c r="A15" s="6" t="str">
        <f>IF('01_Setup'!A31="Yes",'01_Setup'!B31,"")</f>
        <v/>
      </c>
      <c r="B15" s="6" t="s">
        <v>344</v>
      </c>
      <c r="C15" s="8" t="str">
        <f>IF(A15="","",SUMIFS('03_Transactions'!$O$7:$O$756,'03_Transactions'!$E$7:$E$756,A15,'03_Transactions'!$D$7:$D$756,B15))</f>
        <v/>
      </c>
      <c r="D15" s="8" t="str">
        <f>IF(A15="","",SUMIFS('03_Transactions'!$P$7:$P$756,'03_Transactions'!$E$7:$E$756,A15,'03_Transactions'!$D$7:$D$756,B15)+SUMIFS('09_Shared_Costs'!$M$7:$M$306,'09_Shared_Costs'!$L$7:$L$306,A15,'09_Shared_Costs'!$D$7:$D$306,B15))</f>
        <v/>
      </c>
      <c r="E15" s="8" t="str">
        <f>IF(A15="","",SUMIFS('03_Transactions'!$R$7:$R$756,'03_Transactions'!$E$7:$E$756,A15,'03_Transactions'!$D$7:$D$756,B15))</f>
        <v/>
      </c>
      <c r="F15" s="8" t="str">
        <f>IF(A15="","",SUMIFS('03_Transactions'!$X$7:$X$756,'03_Transactions'!$E$7:$E$756,A15,'03_Transactions'!$D$7:$D$756,B15)+SUMIFS('09_Shared_Costs'!$O$7:$O$306,'09_Shared_Costs'!$L$7:$L$306,A15,'09_Shared_Costs'!$D$7:$D$306,B15))</f>
        <v/>
      </c>
      <c r="G15" s="3"/>
      <c r="H15" s="30"/>
      <c r="I15" s="3"/>
      <c r="J15" s="3"/>
      <c r="K15" s="3"/>
      <c r="L15" s="3"/>
      <c r="M15" s="3"/>
      <c r="N15" s="3"/>
    </row>
    <row r="16" spans="1:14">
      <c r="A16" s="6" t="str">
        <f>IF('01_Setup'!A32="Yes",'01_Setup'!B32,"")</f>
        <v/>
      </c>
      <c r="B16" s="6" t="s">
        <v>344</v>
      </c>
      <c r="C16" s="8" t="str">
        <f>IF(A16="","",SUMIFS('03_Transactions'!$O$7:$O$756,'03_Transactions'!$E$7:$E$756,A16,'03_Transactions'!$D$7:$D$756,B16))</f>
        <v/>
      </c>
      <c r="D16" s="8" t="str">
        <f>IF(A16="","",SUMIFS('03_Transactions'!$P$7:$P$756,'03_Transactions'!$E$7:$E$756,A16,'03_Transactions'!$D$7:$D$756,B16)+SUMIFS('09_Shared_Costs'!$M$7:$M$306,'09_Shared_Costs'!$L$7:$L$306,A16,'09_Shared_Costs'!$D$7:$D$306,B16))</f>
        <v/>
      </c>
      <c r="E16" s="8" t="str">
        <f>IF(A16="","",SUMIFS('03_Transactions'!$R$7:$R$756,'03_Transactions'!$E$7:$E$756,A16,'03_Transactions'!$D$7:$D$756,B16))</f>
        <v/>
      </c>
      <c r="F16" s="8" t="str">
        <f>IF(A16="","",SUMIFS('03_Transactions'!$X$7:$X$756,'03_Transactions'!$E$7:$E$756,A16,'03_Transactions'!$D$7:$D$756,B16)+SUMIFS('09_Shared_Costs'!$O$7:$O$306,'09_Shared_Costs'!$L$7:$L$306,A16,'09_Shared_Costs'!$D$7:$D$306,B16))</f>
        <v/>
      </c>
      <c r="G16" s="3"/>
      <c r="H16" s="30"/>
      <c r="I16" s="3"/>
      <c r="J16" s="3"/>
      <c r="K16" s="3"/>
      <c r="L16" s="3"/>
      <c r="M16" s="3"/>
      <c r="N16" s="3"/>
    </row>
    <row r="17" spans="1:14">
      <c r="A17" s="6"/>
      <c r="B17" s="6"/>
      <c r="C17" s="8"/>
      <c r="D17" s="8"/>
      <c r="E17" s="8"/>
      <c r="F17" s="8"/>
      <c r="G17" s="3"/>
      <c r="H17" s="30"/>
      <c r="I17" s="3"/>
      <c r="J17" s="3"/>
      <c r="K17" s="3"/>
      <c r="L17" s="3"/>
      <c r="M17" s="3"/>
      <c r="N17" s="3"/>
    </row>
    <row r="18" spans="1:14">
      <c r="A18" s="6" t="str">
        <f>IF('01_Setup'!A23="Yes",'01_Setup'!B23,"")</f>
        <v>P01</v>
      </c>
      <c r="B18" s="6" t="s">
        <v>345</v>
      </c>
      <c r="C18" s="8">
        <f>IF(A18="","",SUMIFS('03_Transactions'!$O$7:$O$756,'03_Transactions'!$E$7:$E$756,A18,'03_Transactions'!$D$7:$D$756,B18))</f>
        <v>0</v>
      </c>
      <c r="D18" s="8">
        <f>IF(A18="","",SUMIFS('03_Transactions'!$P$7:$P$756,'03_Transactions'!$E$7:$E$756,A18,'03_Transactions'!$D$7:$D$756,B18)+SUMIFS('09_Shared_Costs'!$M$7:$M$306,'09_Shared_Costs'!$L$7:$L$306,A18,'09_Shared_Costs'!$D$7:$D$306,B18))</f>
        <v>0</v>
      </c>
      <c r="E18" s="8">
        <f>IF(A18="","",SUMIFS('03_Transactions'!$R$7:$R$756,'03_Transactions'!$E$7:$E$756,A18,'03_Transactions'!$D$7:$D$756,B18))</f>
        <v>0</v>
      </c>
      <c r="F18" s="8">
        <f>IF(A18="","",SUMIFS('03_Transactions'!$X$7:$X$756,'03_Transactions'!$E$7:$E$756,A18,'03_Transactions'!$D$7:$D$756,B18)+SUMIFS('09_Shared_Costs'!$O$7:$O$306,'09_Shared_Costs'!$L$7:$L$306,A18,'09_Shared_Costs'!$D$7:$D$306,B18))</f>
        <v>0</v>
      </c>
      <c r="G18" s="3"/>
      <c r="H18" s="30"/>
      <c r="I18" s="3"/>
      <c r="J18" s="3"/>
      <c r="K18" s="3"/>
      <c r="L18" s="3"/>
      <c r="M18" s="3"/>
      <c r="N18" s="3"/>
    </row>
    <row r="19" spans="1:14">
      <c r="A19" s="6" t="str">
        <f>IF('01_Setup'!A24="Yes",'01_Setup'!B24,"")</f>
        <v/>
      </c>
      <c r="B19" s="6" t="s">
        <v>345</v>
      </c>
      <c r="C19" s="8" t="str">
        <f>IF(A19="","",SUMIFS('03_Transactions'!$O$7:$O$756,'03_Transactions'!$E$7:$E$756,A19,'03_Transactions'!$D$7:$D$756,B19))</f>
        <v/>
      </c>
      <c r="D19" s="8" t="str">
        <f>IF(A19="","",SUMIFS('03_Transactions'!$P$7:$P$756,'03_Transactions'!$E$7:$E$756,A19,'03_Transactions'!$D$7:$D$756,B19)+SUMIFS('09_Shared_Costs'!$M$7:$M$306,'09_Shared_Costs'!$L$7:$L$306,A19,'09_Shared_Costs'!$D$7:$D$306,B19))</f>
        <v/>
      </c>
      <c r="E19" s="8" t="str">
        <f>IF(A19="","",SUMIFS('03_Transactions'!$R$7:$R$756,'03_Transactions'!$E$7:$E$756,A19,'03_Transactions'!$D$7:$D$756,B19))</f>
        <v/>
      </c>
      <c r="F19" s="8" t="str">
        <f>IF(A19="","",SUMIFS('03_Transactions'!$X$7:$X$756,'03_Transactions'!$E$7:$E$756,A19,'03_Transactions'!$D$7:$D$756,B19)+SUMIFS('09_Shared_Costs'!$O$7:$O$306,'09_Shared_Costs'!$L$7:$L$306,A19,'09_Shared_Costs'!$D$7:$D$306,B19))</f>
        <v/>
      </c>
      <c r="G19" s="3"/>
      <c r="H19" s="30"/>
      <c r="I19" s="3"/>
      <c r="J19" s="3"/>
      <c r="K19" s="3"/>
      <c r="L19" s="3"/>
      <c r="M19" s="3"/>
      <c r="N19" s="3"/>
    </row>
    <row r="20" spans="1:14">
      <c r="A20" s="6" t="str">
        <f>IF('01_Setup'!A25="Yes",'01_Setup'!B25,"")</f>
        <v/>
      </c>
      <c r="B20" s="6" t="s">
        <v>345</v>
      </c>
      <c r="C20" s="8" t="str">
        <f>IF(A20="","",SUMIFS('03_Transactions'!$O$7:$O$756,'03_Transactions'!$E$7:$E$756,A20,'03_Transactions'!$D$7:$D$756,B20))</f>
        <v/>
      </c>
      <c r="D20" s="8" t="str">
        <f>IF(A20="","",SUMIFS('03_Transactions'!$P$7:$P$756,'03_Transactions'!$E$7:$E$756,A20,'03_Transactions'!$D$7:$D$756,B20)+SUMIFS('09_Shared_Costs'!$M$7:$M$306,'09_Shared_Costs'!$L$7:$L$306,A20,'09_Shared_Costs'!$D$7:$D$306,B20))</f>
        <v/>
      </c>
      <c r="E20" s="8" t="str">
        <f>IF(A20="","",SUMIFS('03_Transactions'!$R$7:$R$756,'03_Transactions'!$E$7:$E$756,A20,'03_Transactions'!$D$7:$D$756,B20))</f>
        <v/>
      </c>
      <c r="F20" s="8" t="str">
        <f>IF(A20="","",SUMIFS('03_Transactions'!$X$7:$X$756,'03_Transactions'!$E$7:$E$756,A20,'03_Transactions'!$D$7:$D$756,B20)+SUMIFS('09_Shared_Costs'!$O$7:$O$306,'09_Shared_Costs'!$L$7:$L$306,A20,'09_Shared_Costs'!$D$7:$D$306,B20))</f>
        <v/>
      </c>
      <c r="G20" s="3"/>
      <c r="H20" s="30"/>
      <c r="I20" s="3"/>
      <c r="J20" s="3"/>
      <c r="K20" s="3"/>
      <c r="L20" s="3"/>
      <c r="M20" s="3"/>
      <c r="N20" s="3"/>
    </row>
    <row r="21" spans="1:14">
      <c r="A21" s="6" t="str">
        <f>IF('01_Setup'!A26="Yes",'01_Setup'!B26,"")</f>
        <v/>
      </c>
      <c r="B21" s="6" t="s">
        <v>345</v>
      </c>
      <c r="C21" s="8" t="str">
        <f>IF(A21="","",SUMIFS('03_Transactions'!$O$7:$O$756,'03_Transactions'!$E$7:$E$756,A21,'03_Transactions'!$D$7:$D$756,B21))</f>
        <v/>
      </c>
      <c r="D21" s="8" t="str">
        <f>IF(A21="","",SUMIFS('03_Transactions'!$P$7:$P$756,'03_Transactions'!$E$7:$E$756,A21,'03_Transactions'!$D$7:$D$756,B21)+SUMIFS('09_Shared_Costs'!$M$7:$M$306,'09_Shared_Costs'!$L$7:$L$306,A21,'09_Shared_Costs'!$D$7:$D$306,B21))</f>
        <v/>
      </c>
      <c r="E21" s="8" t="str">
        <f>IF(A21="","",SUMIFS('03_Transactions'!$R$7:$R$756,'03_Transactions'!$E$7:$E$756,A21,'03_Transactions'!$D$7:$D$756,B21))</f>
        <v/>
      </c>
      <c r="F21" s="8" t="str">
        <f>IF(A21="","",SUMIFS('03_Transactions'!$X$7:$X$756,'03_Transactions'!$E$7:$E$756,A21,'03_Transactions'!$D$7:$D$756,B21)+SUMIFS('09_Shared_Costs'!$O$7:$O$306,'09_Shared_Costs'!$L$7:$L$306,A21,'09_Shared_Costs'!$D$7:$D$306,B21))</f>
        <v/>
      </c>
      <c r="G21" s="3"/>
      <c r="H21" s="30"/>
      <c r="I21" s="3"/>
      <c r="J21" s="3"/>
      <c r="K21" s="3"/>
      <c r="L21" s="3"/>
      <c r="M21" s="3"/>
      <c r="N21" s="3"/>
    </row>
    <row r="22" spans="1:14">
      <c r="A22" s="6" t="str">
        <f>IF('01_Setup'!A27="Yes",'01_Setup'!B27,"")</f>
        <v/>
      </c>
      <c r="B22" s="6" t="s">
        <v>345</v>
      </c>
      <c r="C22" s="8" t="str">
        <f>IF(A22="","",SUMIFS('03_Transactions'!$O$7:$O$756,'03_Transactions'!$E$7:$E$756,A22,'03_Transactions'!$D$7:$D$756,B22))</f>
        <v/>
      </c>
      <c r="D22" s="8" t="str">
        <f>IF(A22="","",SUMIFS('03_Transactions'!$P$7:$P$756,'03_Transactions'!$E$7:$E$756,A22,'03_Transactions'!$D$7:$D$756,B22)+SUMIFS('09_Shared_Costs'!$M$7:$M$306,'09_Shared_Costs'!$L$7:$L$306,A22,'09_Shared_Costs'!$D$7:$D$306,B22))</f>
        <v/>
      </c>
      <c r="E22" s="8" t="str">
        <f>IF(A22="","",SUMIFS('03_Transactions'!$R$7:$R$756,'03_Transactions'!$E$7:$E$756,A22,'03_Transactions'!$D$7:$D$756,B22))</f>
        <v/>
      </c>
      <c r="F22" s="8" t="str">
        <f>IF(A22="","",SUMIFS('03_Transactions'!$X$7:$X$756,'03_Transactions'!$E$7:$E$756,A22,'03_Transactions'!$D$7:$D$756,B22)+SUMIFS('09_Shared_Costs'!$O$7:$O$306,'09_Shared_Costs'!$L$7:$L$306,A22,'09_Shared_Costs'!$D$7:$D$306,B22))</f>
        <v/>
      </c>
      <c r="G22" s="3"/>
      <c r="H22" s="30"/>
      <c r="I22" s="3"/>
      <c r="J22" s="3"/>
      <c r="K22" s="3"/>
      <c r="L22" s="3"/>
      <c r="M22" s="3"/>
      <c r="N22" s="3"/>
    </row>
    <row r="23" spans="1:14">
      <c r="A23" s="6" t="str">
        <f>IF('01_Setup'!A28="Yes",'01_Setup'!B28,"")</f>
        <v/>
      </c>
      <c r="B23" s="6" t="s">
        <v>345</v>
      </c>
      <c r="C23" s="8" t="str">
        <f>IF(A23="","",SUMIFS('03_Transactions'!$O$7:$O$756,'03_Transactions'!$E$7:$E$756,A23,'03_Transactions'!$D$7:$D$756,B23))</f>
        <v/>
      </c>
      <c r="D23" s="8" t="str">
        <f>IF(A23="","",SUMIFS('03_Transactions'!$P$7:$P$756,'03_Transactions'!$E$7:$E$756,A23,'03_Transactions'!$D$7:$D$756,B23)+SUMIFS('09_Shared_Costs'!$M$7:$M$306,'09_Shared_Costs'!$L$7:$L$306,A23,'09_Shared_Costs'!$D$7:$D$306,B23))</f>
        <v/>
      </c>
      <c r="E23" s="8" t="str">
        <f>IF(A23="","",SUMIFS('03_Transactions'!$R$7:$R$756,'03_Transactions'!$E$7:$E$756,A23,'03_Transactions'!$D$7:$D$756,B23))</f>
        <v/>
      </c>
      <c r="F23" s="8" t="str">
        <f>IF(A23="","",SUMIFS('03_Transactions'!$X$7:$X$756,'03_Transactions'!$E$7:$E$756,A23,'03_Transactions'!$D$7:$D$756,B23)+SUMIFS('09_Shared_Costs'!$O$7:$O$306,'09_Shared_Costs'!$L$7:$L$306,A23,'09_Shared_Costs'!$D$7:$D$306,B23))</f>
        <v/>
      </c>
      <c r="G23" s="3"/>
      <c r="H23" s="30"/>
      <c r="I23" s="3"/>
      <c r="J23" s="3"/>
      <c r="K23" s="3"/>
      <c r="L23" s="3"/>
      <c r="M23" s="3"/>
      <c r="N23" s="3"/>
    </row>
    <row r="24" spans="1:14">
      <c r="A24" s="6" t="str">
        <f>IF('01_Setup'!A29="Yes",'01_Setup'!B29,"")</f>
        <v/>
      </c>
      <c r="B24" s="6" t="s">
        <v>345</v>
      </c>
      <c r="C24" s="8" t="str">
        <f>IF(A24="","",SUMIFS('03_Transactions'!$O$7:$O$756,'03_Transactions'!$E$7:$E$756,A24,'03_Transactions'!$D$7:$D$756,B24))</f>
        <v/>
      </c>
      <c r="D24" s="8" t="str">
        <f>IF(A24="","",SUMIFS('03_Transactions'!$P$7:$P$756,'03_Transactions'!$E$7:$E$756,A24,'03_Transactions'!$D$7:$D$756,B24)+SUMIFS('09_Shared_Costs'!$M$7:$M$306,'09_Shared_Costs'!$L$7:$L$306,A24,'09_Shared_Costs'!$D$7:$D$306,B24))</f>
        <v/>
      </c>
      <c r="E24" s="8" t="str">
        <f>IF(A24="","",SUMIFS('03_Transactions'!$R$7:$R$756,'03_Transactions'!$E$7:$E$756,A24,'03_Transactions'!$D$7:$D$756,B24))</f>
        <v/>
      </c>
      <c r="F24" s="8" t="str">
        <f>IF(A24="","",SUMIFS('03_Transactions'!$X$7:$X$756,'03_Transactions'!$E$7:$E$756,A24,'03_Transactions'!$D$7:$D$756,B24)+SUMIFS('09_Shared_Costs'!$O$7:$O$306,'09_Shared_Costs'!$L$7:$L$306,A24,'09_Shared_Costs'!$D$7:$D$306,B24))</f>
        <v/>
      </c>
      <c r="G24" s="3"/>
      <c r="H24" s="30"/>
      <c r="I24" s="3"/>
      <c r="J24" s="3"/>
      <c r="K24" s="3"/>
      <c r="L24" s="3"/>
      <c r="M24" s="3"/>
      <c r="N24" s="3"/>
    </row>
    <row r="25" spans="1:14">
      <c r="A25" s="6" t="str">
        <f>IF('01_Setup'!A30="Yes",'01_Setup'!B30,"")</f>
        <v/>
      </c>
      <c r="B25" s="6" t="s">
        <v>345</v>
      </c>
      <c r="C25" s="8" t="str">
        <f>IF(A25="","",SUMIFS('03_Transactions'!$O$7:$O$756,'03_Transactions'!$E$7:$E$756,A25,'03_Transactions'!$D$7:$D$756,B25))</f>
        <v/>
      </c>
      <c r="D25" s="8" t="str">
        <f>IF(A25="","",SUMIFS('03_Transactions'!$P$7:$P$756,'03_Transactions'!$E$7:$E$756,A25,'03_Transactions'!$D$7:$D$756,B25)+SUMIFS('09_Shared_Costs'!$M$7:$M$306,'09_Shared_Costs'!$L$7:$L$306,A25,'09_Shared_Costs'!$D$7:$D$306,B25))</f>
        <v/>
      </c>
      <c r="E25" s="8" t="str">
        <f>IF(A25="","",SUMIFS('03_Transactions'!$R$7:$R$756,'03_Transactions'!$E$7:$E$756,A25,'03_Transactions'!$D$7:$D$756,B25))</f>
        <v/>
      </c>
      <c r="F25" s="8" t="str">
        <f>IF(A25="","",SUMIFS('03_Transactions'!$X$7:$X$756,'03_Transactions'!$E$7:$E$756,A25,'03_Transactions'!$D$7:$D$756,B25)+SUMIFS('09_Shared_Costs'!$O$7:$O$306,'09_Shared_Costs'!$L$7:$L$306,A25,'09_Shared_Costs'!$D$7:$D$306,B25))</f>
        <v/>
      </c>
      <c r="G25" s="3"/>
      <c r="H25" s="30"/>
      <c r="I25" s="3"/>
      <c r="J25" s="3"/>
      <c r="K25" s="3"/>
      <c r="L25" s="3"/>
      <c r="M25" s="3"/>
      <c r="N25" s="3"/>
    </row>
    <row r="26" spans="1:14">
      <c r="A26" s="6" t="str">
        <f>IF('01_Setup'!A31="Yes",'01_Setup'!B31,"")</f>
        <v/>
      </c>
      <c r="B26" s="6" t="s">
        <v>345</v>
      </c>
      <c r="C26" s="8" t="str">
        <f>IF(A26="","",SUMIFS('03_Transactions'!$O$7:$O$756,'03_Transactions'!$E$7:$E$756,A26,'03_Transactions'!$D$7:$D$756,B26))</f>
        <v/>
      </c>
      <c r="D26" s="8" t="str">
        <f>IF(A26="","",SUMIFS('03_Transactions'!$P$7:$P$756,'03_Transactions'!$E$7:$E$756,A26,'03_Transactions'!$D$7:$D$756,B26)+SUMIFS('09_Shared_Costs'!$M$7:$M$306,'09_Shared_Costs'!$L$7:$L$306,A26,'09_Shared_Costs'!$D$7:$D$306,B26))</f>
        <v/>
      </c>
      <c r="E26" s="8" t="str">
        <f>IF(A26="","",SUMIFS('03_Transactions'!$R$7:$R$756,'03_Transactions'!$E$7:$E$756,A26,'03_Transactions'!$D$7:$D$756,B26))</f>
        <v/>
      </c>
      <c r="F26" s="8" t="str">
        <f>IF(A26="","",SUMIFS('03_Transactions'!$X$7:$X$756,'03_Transactions'!$E$7:$E$756,A26,'03_Transactions'!$D$7:$D$756,B26)+SUMIFS('09_Shared_Costs'!$O$7:$O$306,'09_Shared_Costs'!$L$7:$L$306,A26,'09_Shared_Costs'!$D$7:$D$306,B26))</f>
        <v/>
      </c>
      <c r="G26" s="3"/>
      <c r="H26" s="30"/>
      <c r="I26" s="3"/>
      <c r="J26" s="3"/>
      <c r="K26" s="3"/>
      <c r="L26" s="3"/>
      <c r="M26" s="3"/>
      <c r="N26" s="3"/>
    </row>
    <row r="27" spans="1:14">
      <c r="A27" s="6" t="str">
        <f>IF('01_Setup'!A32="Yes",'01_Setup'!B32,"")</f>
        <v/>
      </c>
      <c r="B27" s="6" t="s">
        <v>345</v>
      </c>
      <c r="C27" s="8" t="str">
        <f>IF(A27="","",SUMIFS('03_Transactions'!$O$7:$O$756,'03_Transactions'!$E$7:$E$756,A27,'03_Transactions'!$D$7:$D$756,B27))</f>
        <v/>
      </c>
      <c r="D27" s="8" t="str">
        <f>IF(A27="","",SUMIFS('03_Transactions'!$P$7:$P$756,'03_Transactions'!$E$7:$E$756,A27,'03_Transactions'!$D$7:$D$756,B27)+SUMIFS('09_Shared_Costs'!$M$7:$M$306,'09_Shared_Costs'!$L$7:$L$306,A27,'09_Shared_Costs'!$D$7:$D$306,B27))</f>
        <v/>
      </c>
      <c r="E27" s="8" t="str">
        <f>IF(A27="","",SUMIFS('03_Transactions'!$R$7:$R$756,'03_Transactions'!$E$7:$E$756,A27,'03_Transactions'!$D$7:$D$756,B27))</f>
        <v/>
      </c>
      <c r="F27" s="8" t="str">
        <f>IF(A27="","",SUMIFS('03_Transactions'!$X$7:$X$756,'03_Transactions'!$E$7:$E$756,A27,'03_Transactions'!$D$7:$D$756,B27)+SUMIFS('09_Shared_Costs'!$O$7:$O$306,'09_Shared_Costs'!$L$7:$L$306,A27,'09_Shared_Costs'!$D$7:$D$306,B27))</f>
        <v/>
      </c>
      <c r="G27" s="3"/>
      <c r="H27" s="30"/>
      <c r="I27" s="3"/>
      <c r="J27" s="3"/>
      <c r="K27" s="3"/>
      <c r="L27" s="3"/>
      <c r="M27" s="3"/>
      <c r="N27" s="3"/>
    </row>
    <row r="28" spans="1:14">
      <c r="A28" s="6"/>
      <c r="B28" s="6"/>
      <c r="C28" s="8"/>
      <c r="D28" s="8"/>
      <c r="E28" s="8"/>
      <c r="F28" s="8"/>
      <c r="G28" s="3"/>
      <c r="H28" s="30"/>
      <c r="I28" s="3"/>
      <c r="J28" s="3"/>
      <c r="K28" s="3"/>
      <c r="L28" s="3"/>
      <c r="M28" s="3"/>
      <c r="N28" s="3"/>
    </row>
    <row r="29" spans="1:14">
      <c r="A29" s="6" t="str">
        <f>IF('01_Setup'!A23="Yes",'01_Setup'!B23,"")</f>
        <v>P01</v>
      </c>
      <c r="B29" s="6" t="s">
        <v>346</v>
      </c>
      <c r="C29" s="8">
        <f>IF(A29="","",SUMIFS('03_Transactions'!$O$7:$O$756,'03_Transactions'!$E$7:$E$756,A29,'03_Transactions'!$D$7:$D$756,B29))</f>
        <v>0</v>
      </c>
      <c r="D29" s="8">
        <f>IF(A29="","",SUMIFS('03_Transactions'!$P$7:$P$756,'03_Transactions'!$E$7:$E$756,A29,'03_Transactions'!$D$7:$D$756,B29)+SUMIFS('09_Shared_Costs'!$M$7:$M$306,'09_Shared_Costs'!$L$7:$L$306,A29,'09_Shared_Costs'!$D$7:$D$306,B29))</f>
        <v>0</v>
      </c>
      <c r="E29" s="8">
        <f>IF(A29="","",SUMIFS('03_Transactions'!$R$7:$R$756,'03_Transactions'!$E$7:$E$756,A29,'03_Transactions'!$D$7:$D$756,B29))</f>
        <v>0</v>
      </c>
      <c r="F29" s="8">
        <f>IF(A29="","",SUMIFS('03_Transactions'!$X$7:$X$756,'03_Transactions'!$E$7:$E$756,A29,'03_Transactions'!$D$7:$D$756,B29)+SUMIFS('09_Shared_Costs'!$O$7:$O$306,'09_Shared_Costs'!$L$7:$L$306,A29,'09_Shared_Costs'!$D$7:$D$306,B29))</f>
        <v>0</v>
      </c>
      <c r="G29" s="3"/>
      <c r="H29" s="30"/>
      <c r="I29" s="3"/>
      <c r="J29" s="3"/>
      <c r="K29" s="3"/>
      <c r="L29" s="3"/>
      <c r="M29" s="3"/>
      <c r="N29" s="3"/>
    </row>
    <row r="30" spans="1:14">
      <c r="A30" s="6" t="str">
        <f>IF('01_Setup'!A24="Yes",'01_Setup'!B24,"")</f>
        <v/>
      </c>
      <c r="B30" s="6" t="s">
        <v>346</v>
      </c>
      <c r="C30" s="8" t="str">
        <f>IF(A30="","",SUMIFS('03_Transactions'!$O$7:$O$756,'03_Transactions'!$E$7:$E$756,A30,'03_Transactions'!$D$7:$D$756,B30))</f>
        <v/>
      </c>
      <c r="D30" s="8" t="str">
        <f>IF(A30="","",SUMIFS('03_Transactions'!$P$7:$P$756,'03_Transactions'!$E$7:$E$756,A30,'03_Transactions'!$D$7:$D$756,B30)+SUMIFS('09_Shared_Costs'!$M$7:$M$306,'09_Shared_Costs'!$L$7:$L$306,A30,'09_Shared_Costs'!$D$7:$D$306,B30))</f>
        <v/>
      </c>
      <c r="E30" s="8" t="str">
        <f>IF(A30="","",SUMIFS('03_Transactions'!$R$7:$R$756,'03_Transactions'!$E$7:$E$756,A30,'03_Transactions'!$D$7:$D$756,B30))</f>
        <v/>
      </c>
      <c r="F30" s="8" t="str">
        <f>IF(A30="","",SUMIFS('03_Transactions'!$X$7:$X$756,'03_Transactions'!$E$7:$E$756,A30,'03_Transactions'!$D$7:$D$756,B30)+SUMIFS('09_Shared_Costs'!$O$7:$O$306,'09_Shared_Costs'!$L$7:$L$306,A30,'09_Shared_Costs'!$D$7:$D$306,B30))</f>
        <v/>
      </c>
      <c r="G30" s="3"/>
      <c r="H30" s="30"/>
      <c r="I30" s="3"/>
      <c r="J30" s="3"/>
      <c r="K30" s="3"/>
      <c r="L30" s="3"/>
      <c r="M30" s="3"/>
      <c r="N30" s="3"/>
    </row>
    <row r="31" spans="1:14">
      <c r="A31" s="6" t="str">
        <f>IF('01_Setup'!A25="Yes",'01_Setup'!B25,"")</f>
        <v/>
      </c>
      <c r="B31" s="6" t="s">
        <v>346</v>
      </c>
      <c r="C31" s="8" t="str">
        <f>IF(A31="","",SUMIFS('03_Transactions'!$O$7:$O$756,'03_Transactions'!$E$7:$E$756,A31,'03_Transactions'!$D$7:$D$756,B31))</f>
        <v/>
      </c>
      <c r="D31" s="8" t="str">
        <f>IF(A31="","",SUMIFS('03_Transactions'!$P$7:$P$756,'03_Transactions'!$E$7:$E$756,A31,'03_Transactions'!$D$7:$D$756,B31)+SUMIFS('09_Shared_Costs'!$M$7:$M$306,'09_Shared_Costs'!$L$7:$L$306,A31,'09_Shared_Costs'!$D$7:$D$306,B31))</f>
        <v/>
      </c>
      <c r="E31" s="8" t="str">
        <f>IF(A31="","",SUMIFS('03_Transactions'!$R$7:$R$756,'03_Transactions'!$E$7:$E$756,A31,'03_Transactions'!$D$7:$D$756,B31))</f>
        <v/>
      </c>
      <c r="F31" s="8" t="str">
        <f>IF(A31="","",SUMIFS('03_Transactions'!$X$7:$X$756,'03_Transactions'!$E$7:$E$756,A31,'03_Transactions'!$D$7:$D$756,B31)+SUMIFS('09_Shared_Costs'!$O$7:$O$306,'09_Shared_Costs'!$L$7:$L$306,A31,'09_Shared_Costs'!$D$7:$D$306,B31))</f>
        <v/>
      </c>
      <c r="G31" s="3"/>
      <c r="H31" s="30"/>
      <c r="I31" s="3"/>
      <c r="J31" s="3"/>
      <c r="K31" s="3"/>
      <c r="L31" s="3"/>
      <c r="M31" s="3"/>
      <c r="N31" s="3"/>
    </row>
    <row r="32" spans="1:14">
      <c r="A32" s="6" t="str">
        <f>IF('01_Setup'!A26="Yes",'01_Setup'!B26,"")</f>
        <v/>
      </c>
      <c r="B32" s="6" t="s">
        <v>346</v>
      </c>
      <c r="C32" s="8" t="str">
        <f>IF(A32="","",SUMIFS('03_Transactions'!$O$7:$O$756,'03_Transactions'!$E$7:$E$756,A32,'03_Transactions'!$D$7:$D$756,B32))</f>
        <v/>
      </c>
      <c r="D32" s="8" t="str">
        <f>IF(A32="","",SUMIFS('03_Transactions'!$P$7:$P$756,'03_Transactions'!$E$7:$E$756,A32,'03_Transactions'!$D$7:$D$756,B32)+SUMIFS('09_Shared_Costs'!$M$7:$M$306,'09_Shared_Costs'!$L$7:$L$306,A32,'09_Shared_Costs'!$D$7:$D$306,B32))</f>
        <v/>
      </c>
      <c r="E32" s="8" t="str">
        <f>IF(A32="","",SUMIFS('03_Transactions'!$R$7:$R$756,'03_Transactions'!$E$7:$E$756,A32,'03_Transactions'!$D$7:$D$756,B32))</f>
        <v/>
      </c>
      <c r="F32" s="8" t="str">
        <f>IF(A32="","",SUMIFS('03_Transactions'!$X$7:$X$756,'03_Transactions'!$E$7:$E$756,A32,'03_Transactions'!$D$7:$D$756,B32)+SUMIFS('09_Shared_Costs'!$O$7:$O$306,'09_Shared_Costs'!$L$7:$L$306,A32,'09_Shared_Costs'!$D$7:$D$306,B32))</f>
        <v/>
      </c>
      <c r="G32" s="3"/>
      <c r="H32" s="30"/>
      <c r="I32" s="3"/>
      <c r="J32" s="3"/>
      <c r="K32" s="3"/>
      <c r="L32" s="3"/>
      <c r="M32" s="3"/>
      <c r="N32" s="3"/>
    </row>
    <row r="33" spans="1:14">
      <c r="A33" s="6" t="str">
        <f>IF('01_Setup'!A27="Yes",'01_Setup'!B27,"")</f>
        <v/>
      </c>
      <c r="B33" s="6" t="s">
        <v>346</v>
      </c>
      <c r="C33" s="8" t="str">
        <f>IF(A33="","",SUMIFS('03_Transactions'!$O$7:$O$756,'03_Transactions'!$E$7:$E$756,A33,'03_Transactions'!$D$7:$D$756,B33))</f>
        <v/>
      </c>
      <c r="D33" s="8" t="str">
        <f>IF(A33="","",SUMIFS('03_Transactions'!$P$7:$P$756,'03_Transactions'!$E$7:$E$756,A33,'03_Transactions'!$D$7:$D$756,B33)+SUMIFS('09_Shared_Costs'!$M$7:$M$306,'09_Shared_Costs'!$L$7:$L$306,A33,'09_Shared_Costs'!$D$7:$D$306,B33))</f>
        <v/>
      </c>
      <c r="E33" s="8" t="str">
        <f>IF(A33="","",SUMIFS('03_Transactions'!$R$7:$R$756,'03_Transactions'!$E$7:$E$756,A33,'03_Transactions'!$D$7:$D$756,B33))</f>
        <v/>
      </c>
      <c r="F33" s="8" t="str">
        <f>IF(A33="","",SUMIFS('03_Transactions'!$X$7:$X$756,'03_Transactions'!$E$7:$E$756,A33,'03_Transactions'!$D$7:$D$756,B33)+SUMIFS('09_Shared_Costs'!$O$7:$O$306,'09_Shared_Costs'!$L$7:$L$306,A33,'09_Shared_Costs'!$D$7:$D$306,B33))</f>
        <v/>
      </c>
      <c r="G33" s="3"/>
      <c r="H33" s="30"/>
      <c r="I33" s="3"/>
      <c r="J33" s="3"/>
      <c r="K33" s="3"/>
      <c r="L33" s="3"/>
      <c r="M33" s="3"/>
      <c r="N33" s="3"/>
    </row>
    <row r="34" spans="1:14">
      <c r="A34" s="6" t="str">
        <f>IF('01_Setup'!A28="Yes",'01_Setup'!B28,"")</f>
        <v/>
      </c>
      <c r="B34" s="6" t="s">
        <v>346</v>
      </c>
      <c r="C34" s="8" t="str">
        <f>IF(A34="","",SUMIFS('03_Transactions'!$O$7:$O$756,'03_Transactions'!$E$7:$E$756,A34,'03_Transactions'!$D$7:$D$756,B34))</f>
        <v/>
      </c>
      <c r="D34" s="8" t="str">
        <f>IF(A34="","",SUMIFS('03_Transactions'!$P$7:$P$756,'03_Transactions'!$E$7:$E$756,A34,'03_Transactions'!$D$7:$D$756,B34)+SUMIFS('09_Shared_Costs'!$M$7:$M$306,'09_Shared_Costs'!$L$7:$L$306,A34,'09_Shared_Costs'!$D$7:$D$306,B34))</f>
        <v/>
      </c>
      <c r="E34" s="8" t="str">
        <f>IF(A34="","",SUMIFS('03_Transactions'!$R$7:$R$756,'03_Transactions'!$E$7:$E$756,A34,'03_Transactions'!$D$7:$D$756,B34))</f>
        <v/>
      </c>
      <c r="F34" s="8" t="str">
        <f>IF(A34="","",SUMIFS('03_Transactions'!$X$7:$X$756,'03_Transactions'!$E$7:$E$756,A34,'03_Transactions'!$D$7:$D$756,B34)+SUMIFS('09_Shared_Costs'!$O$7:$O$306,'09_Shared_Costs'!$L$7:$L$306,A34,'09_Shared_Costs'!$D$7:$D$306,B34))</f>
        <v/>
      </c>
      <c r="G34" s="3"/>
      <c r="H34" s="30"/>
      <c r="I34" s="3"/>
      <c r="J34" s="3"/>
      <c r="K34" s="3"/>
      <c r="L34" s="3"/>
      <c r="M34" s="3"/>
      <c r="N34" s="3"/>
    </row>
    <row r="35" spans="1:14">
      <c r="A35" s="6" t="str">
        <f>IF('01_Setup'!A29="Yes",'01_Setup'!B29,"")</f>
        <v/>
      </c>
      <c r="B35" s="6" t="s">
        <v>346</v>
      </c>
      <c r="C35" s="8" t="str">
        <f>IF(A35="","",SUMIFS('03_Transactions'!$O$7:$O$756,'03_Transactions'!$E$7:$E$756,A35,'03_Transactions'!$D$7:$D$756,B35))</f>
        <v/>
      </c>
      <c r="D35" s="8" t="str">
        <f>IF(A35="","",SUMIFS('03_Transactions'!$P$7:$P$756,'03_Transactions'!$E$7:$E$756,A35,'03_Transactions'!$D$7:$D$756,B35)+SUMIFS('09_Shared_Costs'!$M$7:$M$306,'09_Shared_Costs'!$L$7:$L$306,A35,'09_Shared_Costs'!$D$7:$D$306,B35))</f>
        <v/>
      </c>
      <c r="E35" s="8" t="str">
        <f>IF(A35="","",SUMIFS('03_Transactions'!$R$7:$R$756,'03_Transactions'!$E$7:$E$756,A35,'03_Transactions'!$D$7:$D$756,B35))</f>
        <v/>
      </c>
      <c r="F35" s="8" t="str">
        <f>IF(A35="","",SUMIFS('03_Transactions'!$X$7:$X$756,'03_Transactions'!$E$7:$E$756,A35,'03_Transactions'!$D$7:$D$756,B35)+SUMIFS('09_Shared_Costs'!$O$7:$O$306,'09_Shared_Costs'!$L$7:$L$306,A35,'09_Shared_Costs'!$D$7:$D$306,B35))</f>
        <v/>
      </c>
      <c r="G35" s="3"/>
      <c r="H35" s="30"/>
      <c r="I35" s="3"/>
      <c r="J35" s="3"/>
      <c r="K35" s="3"/>
      <c r="L35" s="3"/>
      <c r="M35" s="3"/>
      <c r="N35" s="3"/>
    </row>
    <row r="36" spans="1:14">
      <c r="A36" s="6" t="str">
        <f>IF('01_Setup'!A30="Yes",'01_Setup'!B30,"")</f>
        <v/>
      </c>
      <c r="B36" s="6" t="s">
        <v>346</v>
      </c>
      <c r="C36" s="8" t="str">
        <f>IF(A36="","",SUMIFS('03_Transactions'!$O$7:$O$756,'03_Transactions'!$E$7:$E$756,A36,'03_Transactions'!$D$7:$D$756,B36))</f>
        <v/>
      </c>
      <c r="D36" s="8" t="str">
        <f>IF(A36="","",SUMIFS('03_Transactions'!$P$7:$P$756,'03_Transactions'!$E$7:$E$756,A36,'03_Transactions'!$D$7:$D$756,B36)+SUMIFS('09_Shared_Costs'!$M$7:$M$306,'09_Shared_Costs'!$L$7:$L$306,A36,'09_Shared_Costs'!$D$7:$D$306,B36))</f>
        <v/>
      </c>
      <c r="E36" s="8" t="str">
        <f>IF(A36="","",SUMIFS('03_Transactions'!$R$7:$R$756,'03_Transactions'!$E$7:$E$756,A36,'03_Transactions'!$D$7:$D$756,B36))</f>
        <v/>
      </c>
      <c r="F36" s="8" t="str">
        <f>IF(A36="","",SUMIFS('03_Transactions'!$X$7:$X$756,'03_Transactions'!$E$7:$E$756,A36,'03_Transactions'!$D$7:$D$756,B36)+SUMIFS('09_Shared_Costs'!$O$7:$O$306,'09_Shared_Costs'!$L$7:$L$306,A36,'09_Shared_Costs'!$D$7:$D$306,B36))</f>
        <v/>
      </c>
      <c r="G36" s="3"/>
      <c r="H36" s="30"/>
      <c r="I36" s="3"/>
      <c r="J36" s="3"/>
      <c r="K36" s="3"/>
      <c r="L36" s="3"/>
      <c r="M36" s="3"/>
      <c r="N36" s="3"/>
    </row>
    <row r="37" spans="1:14">
      <c r="A37" s="6" t="str">
        <f>IF('01_Setup'!A31="Yes",'01_Setup'!B31,"")</f>
        <v/>
      </c>
      <c r="B37" s="6" t="s">
        <v>346</v>
      </c>
      <c r="C37" s="8" t="str">
        <f>IF(A37="","",SUMIFS('03_Transactions'!$O$7:$O$756,'03_Transactions'!$E$7:$E$756,A37,'03_Transactions'!$D$7:$D$756,B37))</f>
        <v/>
      </c>
      <c r="D37" s="8" t="str">
        <f>IF(A37="","",SUMIFS('03_Transactions'!$P$7:$P$756,'03_Transactions'!$E$7:$E$756,A37,'03_Transactions'!$D$7:$D$756,B37)+SUMIFS('09_Shared_Costs'!$M$7:$M$306,'09_Shared_Costs'!$L$7:$L$306,A37,'09_Shared_Costs'!$D$7:$D$306,B37))</f>
        <v/>
      </c>
      <c r="E37" s="8" t="str">
        <f>IF(A37="","",SUMIFS('03_Transactions'!$R$7:$R$756,'03_Transactions'!$E$7:$E$756,A37,'03_Transactions'!$D$7:$D$756,B37))</f>
        <v/>
      </c>
      <c r="F37" s="8" t="str">
        <f>IF(A37="","",SUMIFS('03_Transactions'!$X$7:$X$756,'03_Transactions'!$E$7:$E$756,A37,'03_Transactions'!$D$7:$D$756,B37)+SUMIFS('09_Shared_Costs'!$O$7:$O$306,'09_Shared_Costs'!$L$7:$L$306,A37,'09_Shared_Costs'!$D$7:$D$306,B37))</f>
        <v/>
      </c>
      <c r="G37" s="3"/>
      <c r="H37" s="30"/>
      <c r="I37" s="3"/>
      <c r="J37" s="3"/>
      <c r="K37" s="3"/>
      <c r="L37" s="3"/>
      <c r="M37" s="3"/>
      <c r="N37" s="3"/>
    </row>
    <row r="38" spans="1:14">
      <c r="A38" s="6" t="str">
        <f>IF('01_Setup'!A32="Yes",'01_Setup'!B32,"")</f>
        <v/>
      </c>
      <c r="B38" s="6" t="s">
        <v>346</v>
      </c>
      <c r="C38" s="8" t="str">
        <f>IF(A38="","",SUMIFS('03_Transactions'!$O$7:$O$756,'03_Transactions'!$E$7:$E$756,A38,'03_Transactions'!$D$7:$D$756,B38))</f>
        <v/>
      </c>
      <c r="D38" s="8" t="str">
        <f>IF(A38="","",SUMIFS('03_Transactions'!$P$7:$P$756,'03_Transactions'!$E$7:$E$756,A38,'03_Transactions'!$D$7:$D$756,B38)+SUMIFS('09_Shared_Costs'!$M$7:$M$306,'09_Shared_Costs'!$L$7:$L$306,A38,'09_Shared_Costs'!$D$7:$D$306,B38))</f>
        <v/>
      </c>
      <c r="E38" s="8" t="str">
        <f>IF(A38="","",SUMIFS('03_Transactions'!$R$7:$R$756,'03_Transactions'!$E$7:$E$756,A38,'03_Transactions'!$D$7:$D$756,B38))</f>
        <v/>
      </c>
      <c r="F38" s="8" t="str">
        <f>IF(A38="","",SUMIFS('03_Transactions'!$X$7:$X$756,'03_Transactions'!$E$7:$E$756,A38,'03_Transactions'!$D$7:$D$756,B38)+SUMIFS('09_Shared_Costs'!$O$7:$O$306,'09_Shared_Costs'!$L$7:$L$306,A38,'09_Shared_Costs'!$D$7:$D$306,B38))</f>
        <v/>
      </c>
      <c r="G38" s="3"/>
      <c r="H38" s="30"/>
      <c r="I38" s="3"/>
      <c r="J38" s="3"/>
      <c r="K38" s="3"/>
      <c r="L38" s="3"/>
      <c r="M38" s="3"/>
      <c r="N38" s="3"/>
    </row>
    <row r="39" spans="1:14">
      <c r="A39" s="6"/>
      <c r="B39" s="6"/>
      <c r="C39" s="8"/>
      <c r="D39" s="8"/>
      <c r="E39" s="8"/>
      <c r="F39" s="8"/>
      <c r="G39" s="3"/>
      <c r="H39" s="30"/>
      <c r="I39" s="3"/>
      <c r="J39" s="3"/>
      <c r="K39" s="3"/>
      <c r="L39" s="3"/>
      <c r="M39" s="3"/>
      <c r="N39" s="3"/>
    </row>
    <row r="40" spans="1:14">
      <c r="A40" s="6" t="str">
        <f>IF('01_Setup'!A23="Yes",'01_Setup'!B23,"")</f>
        <v>P01</v>
      </c>
      <c r="B40" s="6" t="s">
        <v>347</v>
      </c>
      <c r="C40" s="8">
        <f>IF(A40="","",SUMIFS('03_Transactions'!$O$7:$O$756,'03_Transactions'!$E$7:$E$756,A40,'03_Transactions'!$D$7:$D$756,B40))</f>
        <v>0</v>
      </c>
      <c r="D40" s="8">
        <f>IF(A40="","",SUMIFS('03_Transactions'!$P$7:$P$756,'03_Transactions'!$E$7:$E$756,A40,'03_Transactions'!$D$7:$D$756,B40)+SUMIFS('09_Shared_Costs'!$M$7:$M$306,'09_Shared_Costs'!$L$7:$L$306,A40,'09_Shared_Costs'!$D$7:$D$306,B40))</f>
        <v>0</v>
      </c>
      <c r="E40" s="8">
        <f>IF(A40="","",SUMIFS('03_Transactions'!$R$7:$R$756,'03_Transactions'!$E$7:$E$756,A40,'03_Transactions'!$D$7:$D$756,B40))</f>
        <v>0</v>
      </c>
      <c r="F40" s="8">
        <f>IF(A40="","",SUMIFS('03_Transactions'!$X$7:$X$756,'03_Transactions'!$E$7:$E$756,A40,'03_Transactions'!$D$7:$D$756,B40)+SUMIFS('09_Shared_Costs'!$O$7:$O$306,'09_Shared_Costs'!$L$7:$L$306,A40,'09_Shared_Costs'!$D$7:$D$306,B40))</f>
        <v>0</v>
      </c>
      <c r="G40" s="3"/>
      <c r="H40" s="30"/>
      <c r="I40" s="3"/>
      <c r="J40" s="3"/>
      <c r="K40" s="3"/>
      <c r="L40" s="3"/>
      <c r="M40" s="3"/>
      <c r="N40" s="3"/>
    </row>
    <row r="41" spans="1:14">
      <c r="A41" s="6" t="str">
        <f>IF('01_Setup'!A24="Yes",'01_Setup'!B24,"")</f>
        <v/>
      </c>
      <c r="B41" s="6" t="s">
        <v>347</v>
      </c>
      <c r="C41" s="8" t="str">
        <f>IF(A41="","",SUMIFS('03_Transactions'!$O$7:$O$756,'03_Transactions'!$E$7:$E$756,A41,'03_Transactions'!$D$7:$D$756,B41))</f>
        <v/>
      </c>
      <c r="D41" s="8" t="str">
        <f>IF(A41="","",SUMIFS('03_Transactions'!$P$7:$P$756,'03_Transactions'!$E$7:$E$756,A41,'03_Transactions'!$D$7:$D$756,B41)+SUMIFS('09_Shared_Costs'!$M$7:$M$306,'09_Shared_Costs'!$L$7:$L$306,A41,'09_Shared_Costs'!$D$7:$D$306,B41))</f>
        <v/>
      </c>
      <c r="E41" s="8" t="str">
        <f>IF(A41="","",SUMIFS('03_Transactions'!$R$7:$R$756,'03_Transactions'!$E$7:$E$756,A41,'03_Transactions'!$D$7:$D$756,B41))</f>
        <v/>
      </c>
      <c r="F41" s="8" t="str">
        <f>IF(A41="","",SUMIFS('03_Transactions'!$X$7:$X$756,'03_Transactions'!$E$7:$E$756,A41,'03_Transactions'!$D$7:$D$756,B41)+SUMIFS('09_Shared_Costs'!$O$7:$O$306,'09_Shared_Costs'!$L$7:$L$306,A41,'09_Shared_Costs'!$D$7:$D$306,B41))</f>
        <v/>
      </c>
      <c r="G41" s="3"/>
      <c r="H41" s="30"/>
      <c r="I41" s="3"/>
      <c r="J41" s="3"/>
      <c r="K41" s="3"/>
      <c r="L41" s="3"/>
      <c r="M41" s="3"/>
      <c r="N41" s="3"/>
    </row>
    <row r="42" spans="1:14">
      <c r="A42" s="6" t="str">
        <f>IF('01_Setup'!A25="Yes",'01_Setup'!B25,"")</f>
        <v/>
      </c>
      <c r="B42" s="6" t="s">
        <v>347</v>
      </c>
      <c r="C42" s="8" t="str">
        <f>IF(A42="","",SUMIFS('03_Transactions'!$O$7:$O$756,'03_Transactions'!$E$7:$E$756,A42,'03_Transactions'!$D$7:$D$756,B42))</f>
        <v/>
      </c>
      <c r="D42" s="8" t="str">
        <f>IF(A42="","",SUMIFS('03_Transactions'!$P$7:$P$756,'03_Transactions'!$E$7:$E$756,A42,'03_Transactions'!$D$7:$D$756,B42)+SUMIFS('09_Shared_Costs'!$M$7:$M$306,'09_Shared_Costs'!$L$7:$L$306,A42,'09_Shared_Costs'!$D$7:$D$306,B42))</f>
        <v/>
      </c>
      <c r="E42" s="8" t="str">
        <f>IF(A42="","",SUMIFS('03_Transactions'!$R$7:$R$756,'03_Transactions'!$E$7:$E$756,A42,'03_Transactions'!$D$7:$D$756,B42))</f>
        <v/>
      </c>
      <c r="F42" s="8" t="str">
        <f>IF(A42="","",SUMIFS('03_Transactions'!$X$7:$X$756,'03_Transactions'!$E$7:$E$756,A42,'03_Transactions'!$D$7:$D$756,B42)+SUMIFS('09_Shared_Costs'!$O$7:$O$306,'09_Shared_Costs'!$L$7:$L$306,A42,'09_Shared_Costs'!$D$7:$D$306,B42))</f>
        <v/>
      </c>
      <c r="G42" s="3"/>
      <c r="H42" s="30"/>
      <c r="I42" s="3"/>
      <c r="J42" s="3"/>
      <c r="K42" s="3"/>
      <c r="L42" s="3"/>
      <c r="M42" s="3"/>
      <c r="N42" s="3"/>
    </row>
    <row r="43" spans="1:14">
      <c r="A43" s="6" t="str">
        <f>IF('01_Setup'!A26="Yes",'01_Setup'!B26,"")</f>
        <v/>
      </c>
      <c r="B43" s="6" t="s">
        <v>347</v>
      </c>
      <c r="C43" s="8" t="str">
        <f>IF(A43="","",SUMIFS('03_Transactions'!$O$7:$O$756,'03_Transactions'!$E$7:$E$756,A43,'03_Transactions'!$D$7:$D$756,B43))</f>
        <v/>
      </c>
      <c r="D43" s="8" t="str">
        <f>IF(A43="","",SUMIFS('03_Transactions'!$P$7:$P$756,'03_Transactions'!$E$7:$E$756,A43,'03_Transactions'!$D$7:$D$756,B43)+SUMIFS('09_Shared_Costs'!$M$7:$M$306,'09_Shared_Costs'!$L$7:$L$306,A43,'09_Shared_Costs'!$D$7:$D$306,B43))</f>
        <v/>
      </c>
      <c r="E43" s="8" t="str">
        <f>IF(A43="","",SUMIFS('03_Transactions'!$R$7:$R$756,'03_Transactions'!$E$7:$E$756,A43,'03_Transactions'!$D$7:$D$756,B43))</f>
        <v/>
      </c>
      <c r="F43" s="8" t="str">
        <f>IF(A43="","",SUMIFS('03_Transactions'!$X$7:$X$756,'03_Transactions'!$E$7:$E$756,A43,'03_Transactions'!$D$7:$D$756,B43)+SUMIFS('09_Shared_Costs'!$O$7:$O$306,'09_Shared_Costs'!$L$7:$L$306,A43,'09_Shared_Costs'!$D$7:$D$306,B43))</f>
        <v/>
      </c>
      <c r="G43" s="3"/>
      <c r="H43" s="30"/>
      <c r="I43" s="3"/>
      <c r="J43" s="3"/>
      <c r="K43" s="3"/>
      <c r="L43" s="3"/>
      <c r="M43" s="3"/>
      <c r="N43" s="3"/>
    </row>
    <row r="44" spans="1:14">
      <c r="A44" s="6" t="str">
        <f>IF('01_Setup'!A27="Yes",'01_Setup'!B27,"")</f>
        <v/>
      </c>
      <c r="B44" s="6" t="s">
        <v>347</v>
      </c>
      <c r="C44" s="8" t="str">
        <f>IF(A44="","",SUMIFS('03_Transactions'!$O$7:$O$756,'03_Transactions'!$E$7:$E$756,A44,'03_Transactions'!$D$7:$D$756,B44))</f>
        <v/>
      </c>
      <c r="D44" s="8" t="str">
        <f>IF(A44="","",SUMIFS('03_Transactions'!$P$7:$P$756,'03_Transactions'!$E$7:$E$756,A44,'03_Transactions'!$D$7:$D$756,B44)+SUMIFS('09_Shared_Costs'!$M$7:$M$306,'09_Shared_Costs'!$L$7:$L$306,A44,'09_Shared_Costs'!$D$7:$D$306,B44))</f>
        <v/>
      </c>
      <c r="E44" s="8" t="str">
        <f>IF(A44="","",SUMIFS('03_Transactions'!$R$7:$R$756,'03_Transactions'!$E$7:$E$756,A44,'03_Transactions'!$D$7:$D$756,B44))</f>
        <v/>
      </c>
      <c r="F44" s="8" t="str">
        <f>IF(A44="","",SUMIFS('03_Transactions'!$X$7:$X$756,'03_Transactions'!$E$7:$E$756,A44,'03_Transactions'!$D$7:$D$756,B44)+SUMIFS('09_Shared_Costs'!$O$7:$O$306,'09_Shared_Costs'!$L$7:$L$306,A44,'09_Shared_Costs'!$D$7:$D$306,B44))</f>
        <v/>
      </c>
      <c r="G44" s="3"/>
      <c r="H44" s="30"/>
      <c r="I44" s="3"/>
      <c r="J44" s="3"/>
      <c r="K44" s="3"/>
      <c r="L44" s="3"/>
      <c r="M44" s="3"/>
      <c r="N44" s="3"/>
    </row>
    <row r="45" spans="1:14">
      <c r="A45" s="6" t="str">
        <f>IF('01_Setup'!A28="Yes",'01_Setup'!B28,"")</f>
        <v/>
      </c>
      <c r="B45" s="6" t="s">
        <v>347</v>
      </c>
      <c r="C45" s="8" t="str">
        <f>IF(A45="","",SUMIFS('03_Transactions'!$O$7:$O$756,'03_Transactions'!$E$7:$E$756,A45,'03_Transactions'!$D$7:$D$756,B45))</f>
        <v/>
      </c>
      <c r="D45" s="8" t="str">
        <f>IF(A45="","",SUMIFS('03_Transactions'!$P$7:$P$756,'03_Transactions'!$E$7:$E$756,A45,'03_Transactions'!$D$7:$D$756,B45)+SUMIFS('09_Shared_Costs'!$M$7:$M$306,'09_Shared_Costs'!$L$7:$L$306,A45,'09_Shared_Costs'!$D$7:$D$306,B45))</f>
        <v/>
      </c>
      <c r="E45" s="8" t="str">
        <f>IF(A45="","",SUMIFS('03_Transactions'!$R$7:$R$756,'03_Transactions'!$E$7:$E$756,A45,'03_Transactions'!$D$7:$D$756,B45))</f>
        <v/>
      </c>
      <c r="F45" s="8" t="str">
        <f>IF(A45="","",SUMIFS('03_Transactions'!$X$7:$X$756,'03_Transactions'!$E$7:$E$756,A45,'03_Transactions'!$D$7:$D$756,B45)+SUMIFS('09_Shared_Costs'!$O$7:$O$306,'09_Shared_Costs'!$L$7:$L$306,A45,'09_Shared_Costs'!$D$7:$D$306,B45))</f>
        <v/>
      </c>
      <c r="G45" s="3"/>
      <c r="H45" s="30"/>
      <c r="I45" s="3"/>
      <c r="J45" s="3"/>
      <c r="K45" s="3"/>
      <c r="L45" s="3"/>
      <c r="M45" s="3"/>
      <c r="N45" s="3"/>
    </row>
    <row r="46" spans="1:14">
      <c r="A46" s="6" t="str">
        <f>IF('01_Setup'!A29="Yes",'01_Setup'!B29,"")</f>
        <v/>
      </c>
      <c r="B46" s="6" t="s">
        <v>347</v>
      </c>
      <c r="C46" s="8" t="str">
        <f>IF(A46="","",SUMIFS('03_Transactions'!$O$7:$O$756,'03_Transactions'!$E$7:$E$756,A46,'03_Transactions'!$D$7:$D$756,B46))</f>
        <v/>
      </c>
      <c r="D46" s="8" t="str">
        <f>IF(A46="","",SUMIFS('03_Transactions'!$P$7:$P$756,'03_Transactions'!$E$7:$E$756,A46,'03_Transactions'!$D$7:$D$756,B46)+SUMIFS('09_Shared_Costs'!$M$7:$M$306,'09_Shared_Costs'!$L$7:$L$306,A46,'09_Shared_Costs'!$D$7:$D$306,B46))</f>
        <v/>
      </c>
      <c r="E46" s="8" t="str">
        <f>IF(A46="","",SUMIFS('03_Transactions'!$R$7:$R$756,'03_Transactions'!$E$7:$E$756,A46,'03_Transactions'!$D$7:$D$756,B46))</f>
        <v/>
      </c>
      <c r="F46" s="8" t="str">
        <f>IF(A46="","",SUMIFS('03_Transactions'!$X$7:$X$756,'03_Transactions'!$E$7:$E$756,A46,'03_Transactions'!$D$7:$D$756,B46)+SUMIFS('09_Shared_Costs'!$O$7:$O$306,'09_Shared_Costs'!$L$7:$L$306,A46,'09_Shared_Costs'!$D$7:$D$306,B46))</f>
        <v/>
      </c>
      <c r="G46" s="3"/>
      <c r="H46" s="30"/>
      <c r="I46" s="3"/>
      <c r="J46" s="3"/>
      <c r="K46" s="3"/>
      <c r="L46" s="3"/>
      <c r="M46" s="3"/>
      <c r="N46" s="3"/>
    </row>
    <row r="47" spans="1:14">
      <c r="A47" s="6" t="str">
        <f>IF('01_Setup'!A30="Yes",'01_Setup'!B30,"")</f>
        <v/>
      </c>
      <c r="B47" s="6" t="s">
        <v>347</v>
      </c>
      <c r="C47" s="8" t="str">
        <f>IF(A47="","",SUMIFS('03_Transactions'!$O$7:$O$756,'03_Transactions'!$E$7:$E$756,A47,'03_Transactions'!$D$7:$D$756,B47))</f>
        <v/>
      </c>
      <c r="D47" s="8" t="str">
        <f>IF(A47="","",SUMIFS('03_Transactions'!$P$7:$P$756,'03_Transactions'!$E$7:$E$756,A47,'03_Transactions'!$D$7:$D$756,B47)+SUMIFS('09_Shared_Costs'!$M$7:$M$306,'09_Shared_Costs'!$L$7:$L$306,A47,'09_Shared_Costs'!$D$7:$D$306,B47))</f>
        <v/>
      </c>
      <c r="E47" s="8" t="str">
        <f>IF(A47="","",SUMIFS('03_Transactions'!$R$7:$R$756,'03_Transactions'!$E$7:$E$756,A47,'03_Transactions'!$D$7:$D$756,B47))</f>
        <v/>
      </c>
      <c r="F47" s="8" t="str">
        <f>IF(A47="","",SUMIFS('03_Transactions'!$X$7:$X$756,'03_Transactions'!$E$7:$E$756,A47,'03_Transactions'!$D$7:$D$756,B47)+SUMIFS('09_Shared_Costs'!$O$7:$O$306,'09_Shared_Costs'!$L$7:$L$306,A47,'09_Shared_Costs'!$D$7:$D$306,B47))</f>
        <v/>
      </c>
      <c r="G47" s="3"/>
      <c r="H47" s="30"/>
      <c r="I47" s="3"/>
      <c r="J47" s="3"/>
      <c r="K47" s="3"/>
      <c r="L47" s="3"/>
      <c r="M47" s="3"/>
      <c r="N47" s="3"/>
    </row>
    <row r="48" spans="1:14">
      <c r="A48" s="6" t="str">
        <f>IF('01_Setup'!A31="Yes",'01_Setup'!B31,"")</f>
        <v/>
      </c>
      <c r="B48" s="6" t="s">
        <v>347</v>
      </c>
      <c r="C48" s="8" t="str">
        <f>IF(A48="","",SUMIFS('03_Transactions'!$O$7:$O$756,'03_Transactions'!$E$7:$E$756,A48,'03_Transactions'!$D$7:$D$756,B48))</f>
        <v/>
      </c>
      <c r="D48" s="8" t="str">
        <f>IF(A48="","",SUMIFS('03_Transactions'!$P$7:$P$756,'03_Transactions'!$E$7:$E$756,A48,'03_Transactions'!$D$7:$D$756,B48)+SUMIFS('09_Shared_Costs'!$M$7:$M$306,'09_Shared_Costs'!$L$7:$L$306,A48,'09_Shared_Costs'!$D$7:$D$306,B48))</f>
        <v/>
      </c>
      <c r="E48" s="8" t="str">
        <f>IF(A48="","",SUMIFS('03_Transactions'!$R$7:$R$756,'03_Transactions'!$E$7:$E$756,A48,'03_Transactions'!$D$7:$D$756,B48))</f>
        <v/>
      </c>
      <c r="F48" s="8" t="str">
        <f>IF(A48="","",SUMIFS('03_Transactions'!$X$7:$X$756,'03_Transactions'!$E$7:$E$756,A48,'03_Transactions'!$D$7:$D$756,B48)+SUMIFS('09_Shared_Costs'!$O$7:$O$306,'09_Shared_Costs'!$L$7:$L$306,A48,'09_Shared_Costs'!$D$7:$D$306,B48))</f>
        <v/>
      </c>
      <c r="G48" s="3"/>
      <c r="H48" s="30"/>
      <c r="I48" s="3"/>
      <c r="J48" s="3"/>
      <c r="K48" s="3"/>
      <c r="L48" s="3"/>
      <c r="M48" s="3"/>
      <c r="N48" s="3"/>
    </row>
    <row r="49" spans="1:14">
      <c r="A49" s="6" t="str">
        <f>IF('01_Setup'!A32="Yes",'01_Setup'!B32,"")</f>
        <v/>
      </c>
      <c r="B49" s="6" t="s">
        <v>347</v>
      </c>
      <c r="C49" s="8" t="str">
        <f>IF(A49="","",SUMIFS('03_Transactions'!$O$7:$O$756,'03_Transactions'!$E$7:$E$756,A49,'03_Transactions'!$D$7:$D$756,B49))</f>
        <v/>
      </c>
      <c r="D49" s="8" t="str">
        <f>IF(A49="","",SUMIFS('03_Transactions'!$P$7:$P$756,'03_Transactions'!$E$7:$E$756,A49,'03_Transactions'!$D$7:$D$756,B49)+SUMIFS('09_Shared_Costs'!$M$7:$M$306,'09_Shared_Costs'!$L$7:$L$306,A49,'09_Shared_Costs'!$D$7:$D$306,B49))</f>
        <v/>
      </c>
      <c r="E49" s="8" t="str">
        <f>IF(A49="","",SUMIFS('03_Transactions'!$R$7:$R$756,'03_Transactions'!$E$7:$E$756,A49,'03_Transactions'!$D$7:$D$756,B49))</f>
        <v/>
      </c>
      <c r="F49" s="8" t="str">
        <f>IF(A49="","",SUMIFS('03_Transactions'!$X$7:$X$756,'03_Transactions'!$E$7:$E$756,A49,'03_Transactions'!$D$7:$D$756,B49)+SUMIFS('09_Shared_Costs'!$O$7:$O$306,'09_Shared_Costs'!$L$7:$L$306,A49,'09_Shared_Costs'!$D$7:$D$306,B49))</f>
        <v/>
      </c>
      <c r="G49" s="3"/>
      <c r="H49" s="30"/>
      <c r="I49" s="3"/>
      <c r="J49" s="3"/>
      <c r="K49" s="3"/>
      <c r="L49" s="3"/>
      <c r="M49" s="3"/>
      <c r="N49" s="3"/>
    </row>
    <row r="50" spans="1:14">
      <c r="A50" s="3"/>
      <c r="B50" s="3"/>
      <c r="C50" s="3"/>
      <c r="D50" s="3"/>
      <c r="E50" s="3"/>
      <c r="F50" s="3"/>
      <c r="G50" s="3"/>
      <c r="H50" s="30"/>
      <c r="I50" s="3"/>
      <c r="J50" s="3"/>
      <c r="K50" s="3"/>
      <c r="L50" s="3"/>
      <c r="M50" s="3"/>
      <c r="N50" s="3"/>
    </row>
    <row r="51" spans="1:14">
      <c r="A51" s="3"/>
      <c r="B51" s="3"/>
      <c r="C51" s="3"/>
      <c r="D51" s="3"/>
      <c r="E51" s="3"/>
      <c r="F51" s="3"/>
      <c r="G51" s="3"/>
      <c r="H51" s="30"/>
      <c r="I51" s="3"/>
      <c r="J51" s="3"/>
      <c r="K51" s="3"/>
      <c r="L51" s="3"/>
      <c r="M51" s="3"/>
      <c r="N51" s="3"/>
    </row>
    <row r="52" spans="1:14" ht="21.95" customHeight="1">
      <c r="A52" s="35" t="s">
        <v>348</v>
      </c>
      <c r="B52" s="35"/>
      <c r="C52" s="35"/>
      <c r="D52" s="35"/>
      <c r="E52" s="35"/>
      <c r="F52" s="35"/>
      <c r="G52" s="35"/>
      <c r="H52" s="35"/>
      <c r="I52" s="42"/>
      <c r="J52" s="42"/>
      <c r="K52" s="42"/>
      <c r="L52" s="42"/>
      <c r="M52" s="42"/>
      <c r="N52" s="42"/>
    </row>
    <row r="53" spans="1:14" ht="45">
      <c r="A53" s="56" t="s">
        <v>51</v>
      </c>
      <c r="B53" s="56" t="s">
        <v>136</v>
      </c>
      <c r="C53" s="56" t="s">
        <v>349</v>
      </c>
      <c r="D53" s="56" t="s">
        <v>350</v>
      </c>
      <c r="E53" s="56" t="s">
        <v>351</v>
      </c>
      <c r="F53" s="56" t="s">
        <v>352</v>
      </c>
      <c r="G53" s="56" t="s">
        <v>233</v>
      </c>
      <c r="H53" s="56" t="s">
        <v>55</v>
      </c>
      <c r="I53" s="42"/>
      <c r="J53" s="42"/>
      <c r="K53" s="42"/>
      <c r="L53" s="42"/>
      <c r="M53" s="42"/>
      <c r="N53" s="42"/>
    </row>
    <row r="54" spans="1:14">
      <c r="A54" s="6" t="str">
        <f>IF('01_Setup'!A14="Yes",'01_Setup'!B14,"")</f>
        <v>O01</v>
      </c>
      <c r="B54" s="6" t="s">
        <v>344</v>
      </c>
      <c r="C54" s="8">
        <f>IF(A54="","",SUMPRODUCT($C$7:$C$16,'01_Setup'!$Q$36:$Q$45))</f>
        <v>0</v>
      </c>
      <c r="D54" s="8">
        <f>IF(A54="","",SUMPRODUCT($D$7:$D$16,'01_Setup'!$Q$36:$Q$45))</f>
        <v>0</v>
      </c>
      <c r="E54" s="8">
        <f>IF(A54="","",SUMPRODUCT($E$7:$E$16,'01_Setup'!$Q$36:$Q$45))</f>
        <v>0</v>
      </c>
      <c r="F54" s="8">
        <f>IF(A54="","",SUMPRODUCT($F$7:$F$16,'01_Setup'!$Q$36:$Q$45))</f>
        <v>0</v>
      </c>
      <c r="G54" s="12"/>
      <c r="H54" s="53"/>
      <c r="I54" s="3"/>
      <c r="J54" s="3"/>
      <c r="K54" s="3"/>
      <c r="L54" s="3"/>
      <c r="M54" s="3"/>
      <c r="N54" s="3"/>
    </row>
    <row r="55" spans="1:14">
      <c r="A55" s="6" t="str">
        <f>IF('01_Setup'!A14="Yes",'01_Setup'!B14,"")</f>
        <v>O01</v>
      </c>
      <c r="B55" s="6" t="s">
        <v>345</v>
      </c>
      <c r="C55" s="8">
        <f>IF(A55="","",SUMPRODUCT($C$7:$C$16,'01_Setup'!$Q$36:$Q$45) + SUMPRODUCT($C$18:$C$27,'01_Setup'!$Q$36:$Q$45))</f>
        <v>0</v>
      </c>
      <c r="D55" s="8">
        <f>IF(A55="","",SUMPRODUCT($D$7:$D$16,'01_Setup'!$Q$36:$Q$45) + SUMPRODUCT($D$18:$D$27,'01_Setup'!$Q$36:$Q$45))</f>
        <v>0</v>
      </c>
      <c r="E55" s="8">
        <f>IF(A55="","",SUMPRODUCT($E$7:$E$16,'01_Setup'!$Q$36:$Q$45) + SUMPRODUCT($E$18:$E$27,'01_Setup'!$Q$36:$Q$45))</f>
        <v>0</v>
      </c>
      <c r="F55" s="8">
        <f>IF(A55="","",SUMPRODUCT($F$7:$F$16,'01_Setup'!$Q$36:$Q$45) + SUMPRODUCT($F$18:$F$27,'01_Setup'!$Q$36:$Q$45))</f>
        <v>0</v>
      </c>
      <c r="G55" s="12"/>
      <c r="H55" s="53"/>
      <c r="I55" s="3"/>
      <c r="J55" s="3"/>
      <c r="K55" s="3"/>
      <c r="L55" s="3"/>
      <c r="M55" s="3"/>
      <c r="N55" s="3"/>
    </row>
    <row r="56" spans="1:14">
      <c r="A56" s="6" t="str">
        <f>IF('01_Setup'!A14="Yes",'01_Setup'!B14,"")</f>
        <v>O01</v>
      </c>
      <c r="B56" s="6" t="s">
        <v>346</v>
      </c>
      <c r="C56" s="8">
        <f>IF(A56="","",SUMPRODUCT($C$7:$C$16,'01_Setup'!$Q$36:$Q$45) + SUMPRODUCT($C$18:$C$27,'01_Setup'!$Q$36:$Q$45) + SUMPRODUCT($C$29:$C$38,'01_Setup'!$Q$36:$Q$45))</f>
        <v>0</v>
      </c>
      <c r="D56" s="8">
        <f>IF(A56="","",SUMPRODUCT($D$7:$D$16,'01_Setup'!$Q$36:$Q$45) + SUMPRODUCT($D$18:$D$27,'01_Setup'!$Q$36:$Q$45) + SUMPRODUCT($D$29:$D$38,'01_Setup'!$Q$36:$Q$45))</f>
        <v>0</v>
      </c>
      <c r="E56" s="8">
        <f>IF(A56="","",SUMPRODUCT($E$7:$E$16,'01_Setup'!$Q$36:$Q$45) + SUMPRODUCT($E$18:$E$27,'01_Setup'!$Q$36:$Q$45) + SUMPRODUCT($E$29:$E$38,'01_Setup'!$Q$36:$Q$45))</f>
        <v>0</v>
      </c>
      <c r="F56" s="8">
        <f>IF(A56="","",SUMPRODUCT($F$7:$F$16,'01_Setup'!$Q$36:$Q$45) + SUMPRODUCT($F$18:$F$27,'01_Setup'!$Q$36:$Q$45) + SUMPRODUCT($F$29:$F$38,'01_Setup'!$Q$36:$Q$45))</f>
        <v>0</v>
      </c>
      <c r="G56" s="12"/>
      <c r="H56" s="53"/>
      <c r="I56" s="3"/>
      <c r="J56" s="3"/>
      <c r="K56" s="3"/>
      <c r="L56" s="3"/>
      <c r="M56" s="3"/>
      <c r="N56" s="3"/>
    </row>
    <row r="57" spans="1:14">
      <c r="A57" s="6" t="str">
        <f>IF('01_Setup'!A14="Yes",'01_Setup'!B14,"")</f>
        <v>O01</v>
      </c>
      <c r="B57" s="6" t="s">
        <v>347</v>
      </c>
      <c r="C57" s="8">
        <f>IF(A57="","",SUMPRODUCT($C$7:$C$16,'01_Setup'!$Q$36:$Q$45) + SUMPRODUCT($C$18:$C$27,'01_Setup'!$Q$36:$Q$45) + SUMPRODUCT($C$29:$C$38,'01_Setup'!$Q$36:$Q$45) + SUMPRODUCT($C$40:$C$49,'01_Setup'!$Q$36:$Q$45))</f>
        <v>0</v>
      </c>
      <c r="D57" s="8">
        <f>IF(A57="","",SUMPRODUCT($D$7:$D$16,'01_Setup'!$Q$36:$Q$45) + SUMPRODUCT($D$18:$D$27,'01_Setup'!$Q$36:$Q$45) + SUMPRODUCT($D$29:$D$38,'01_Setup'!$Q$36:$Q$45) + SUMPRODUCT($D$40:$D$49,'01_Setup'!$Q$36:$Q$45))</f>
        <v>0</v>
      </c>
      <c r="E57" s="8">
        <f>IF(A57="","",SUMPRODUCT($E$7:$E$16,'01_Setup'!$Q$36:$Q$45) + SUMPRODUCT($E$18:$E$27,'01_Setup'!$Q$36:$Q$45) + SUMPRODUCT($E$29:$E$38,'01_Setup'!$Q$36:$Q$45) + SUMPRODUCT($E$40:$E$49,'01_Setup'!$Q$36:$Q$45))</f>
        <v>0</v>
      </c>
      <c r="F57" s="8">
        <f>IF(A57="","",SUMPRODUCT($F$7:$F$16,'01_Setup'!$Q$36:$Q$45) + SUMPRODUCT($F$18:$F$27,'01_Setup'!$Q$36:$Q$45) + SUMPRODUCT($F$29:$F$38,'01_Setup'!$Q$36:$Q$45) + SUMPRODUCT($F$40:$F$49,'01_Setup'!$Q$36:$Q$45))</f>
        <v>0</v>
      </c>
      <c r="G57" s="12"/>
      <c r="H57" s="53"/>
      <c r="I57" s="3"/>
      <c r="J57" s="3"/>
      <c r="K57" s="3"/>
      <c r="L57" s="3"/>
      <c r="M57" s="3"/>
      <c r="N57" s="3"/>
    </row>
    <row r="58" spans="1:14">
      <c r="A58" s="6" t="str">
        <f>IF('01_Setup'!A15="Yes",'01_Setup'!B15,"")</f>
        <v/>
      </c>
      <c r="B58" s="6" t="s">
        <v>344</v>
      </c>
      <c r="C58" s="8" t="str">
        <f>IF(A58="","",SUMPRODUCT($C$7:$C$16,'01_Setup'!$R$36:$R$45))</f>
        <v/>
      </c>
      <c r="D58" s="8" t="str">
        <f>IF(A58="","",SUMPRODUCT($D$7:$D$16,'01_Setup'!$R$36:$R$45))</f>
        <v/>
      </c>
      <c r="E58" s="8" t="str">
        <f>IF(A58="","",SUMPRODUCT($E$7:$E$16,'01_Setup'!$R$36:$R$45))</f>
        <v/>
      </c>
      <c r="F58" s="8" t="str">
        <f>IF(A58="","",SUMPRODUCT($F$7:$F$16,'01_Setup'!$R$36:$R$45))</f>
        <v/>
      </c>
      <c r="G58" s="12"/>
      <c r="H58" s="53"/>
      <c r="I58" s="3"/>
      <c r="J58" s="3"/>
      <c r="K58" s="3"/>
      <c r="L58" s="3"/>
      <c r="M58" s="3"/>
      <c r="N58" s="3"/>
    </row>
    <row r="59" spans="1:14">
      <c r="A59" s="6" t="str">
        <f>IF('01_Setup'!A15="Yes",'01_Setup'!B15,"")</f>
        <v/>
      </c>
      <c r="B59" s="6" t="s">
        <v>345</v>
      </c>
      <c r="C59" s="8" t="str">
        <f>IF(A59="","",SUMPRODUCT($C$7:$C$16,'01_Setup'!$R$36:$R$45) + SUMPRODUCT($C$18:$C$27,'01_Setup'!$R$36:$R$45))</f>
        <v/>
      </c>
      <c r="D59" s="8" t="str">
        <f>IF(A59="","",SUMPRODUCT($D$7:$D$16,'01_Setup'!$R$36:$R$45) + SUMPRODUCT($D$18:$D$27,'01_Setup'!$R$36:$R$45))</f>
        <v/>
      </c>
      <c r="E59" s="8" t="str">
        <f>IF(A59="","",SUMPRODUCT($E$7:$E$16,'01_Setup'!$R$36:$R$45) + SUMPRODUCT($E$18:$E$27,'01_Setup'!$R$36:$R$45))</f>
        <v/>
      </c>
      <c r="F59" s="8" t="str">
        <f>IF(A59="","",SUMPRODUCT($F$7:$F$16,'01_Setup'!$R$36:$R$45) + SUMPRODUCT($F$18:$F$27,'01_Setup'!$R$36:$R$45))</f>
        <v/>
      </c>
      <c r="G59" s="12"/>
      <c r="H59" s="53"/>
      <c r="I59" s="3"/>
      <c r="J59" s="3"/>
      <c r="K59" s="3"/>
      <c r="L59" s="3"/>
      <c r="M59" s="3"/>
      <c r="N59" s="3"/>
    </row>
    <row r="60" spans="1:14">
      <c r="A60" s="6" t="str">
        <f>IF('01_Setup'!A15="Yes",'01_Setup'!B15,"")</f>
        <v/>
      </c>
      <c r="B60" s="6" t="s">
        <v>346</v>
      </c>
      <c r="C60" s="8" t="str">
        <f>IF(A60="","",SUMPRODUCT($C$7:$C$16,'01_Setup'!$R$36:$R$45) + SUMPRODUCT($C$18:$C$27,'01_Setup'!$R$36:$R$45) + SUMPRODUCT($C$29:$C$38,'01_Setup'!$R$36:$R$45))</f>
        <v/>
      </c>
      <c r="D60" s="8" t="str">
        <f>IF(A60="","",SUMPRODUCT($D$7:$D$16,'01_Setup'!$R$36:$R$45) + SUMPRODUCT($D$18:$D$27,'01_Setup'!$R$36:$R$45) + SUMPRODUCT($D$29:$D$38,'01_Setup'!$R$36:$R$45))</f>
        <v/>
      </c>
      <c r="E60" s="8" t="str">
        <f>IF(A60="","",SUMPRODUCT($E$7:$E$16,'01_Setup'!$R$36:$R$45) + SUMPRODUCT($E$18:$E$27,'01_Setup'!$R$36:$R$45) + SUMPRODUCT($E$29:$E$38,'01_Setup'!$R$36:$R$45))</f>
        <v/>
      </c>
      <c r="F60" s="8" t="str">
        <f>IF(A60="","",SUMPRODUCT($F$7:$F$16,'01_Setup'!$R$36:$R$45) + SUMPRODUCT($F$18:$F$27,'01_Setup'!$R$36:$R$45) + SUMPRODUCT($F$29:$F$38,'01_Setup'!$R$36:$R$45))</f>
        <v/>
      </c>
      <c r="G60" s="12"/>
      <c r="H60" s="53"/>
      <c r="I60" s="3"/>
      <c r="J60" s="3"/>
      <c r="K60" s="3"/>
      <c r="L60" s="3"/>
      <c r="M60" s="3"/>
      <c r="N60" s="3"/>
    </row>
    <row r="61" spans="1:14">
      <c r="A61" s="6" t="str">
        <f>IF('01_Setup'!A15="Yes",'01_Setup'!B15,"")</f>
        <v/>
      </c>
      <c r="B61" s="6" t="s">
        <v>347</v>
      </c>
      <c r="C61" s="8" t="str">
        <f>IF(A61="","",SUMPRODUCT($C$7:$C$16,'01_Setup'!$R$36:$R$45) + SUMPRODUCT($C$18:$C$27,'01_Setup'!$R$36:$R$45) + SUMPRODUCT($C$29:$C$38,'01_Setup'!$R$36:$R$45) + SUMPRODUCT($C$40:$C$49,'01_Setup'!$R$36:$R$45))</f>
        <v/>
      </c>
      <c r="D61" s="8" t="str">
        <f>IF(A61="","",SUMPRODUCT($D$7:$D$16,'01_Setup'!$R$36:$R$45) + SUMPRODUCT($D$18:$D$27,'01_Setup'!$R$36:$R$45) + SUMPRODUCT($D$29:$D$38,'01_Setup'!$R$36:$R$45) + SUMPRODUCT($D$40:$D$49,'01_Setup'!$R$36:$R$45))</f>
        <v/>
      </c>
      <c r="E61" s="8" t="str">
        <f>IF(A61="","",SUMPRODUCT($E$7:$E$16,'01_Setup'!$R$36:$R$45) + SUMPRODUCT($E$18:$E$27,'01_Setup'!$R$36:$R$45) + SUMPRODUCT($E$29:$E$38,'01_Setup'!$R$36:$R$45) + SUMPRODUCT($E$40:$E$49,'01_Setup'!$R$36:$R$45))</f>
        <v/>
      </c>
      <c r="F61" s="8" t="str">
        <f>IF(A61="","",SUMPRODUCT($F$7:$F$16,'01_Setup'!$R$36:$R$45) + SUMPRODUCT($F$18:$F$27,'01_Setup'!$R$36:$R$45) + SUMPRODUCT($F$29:$F$38,'01_Setup'!$R$36:$R$45) + SUMPRODUCT($F$40:$F$49,'01_Setup'!$R$36:$R$45))</f>
        <v/>
      </c>
      <c r="G61" s="12"/>
      <c r="H61" s="53"/>
      <c r="I61" s="3"/>
      <c r="J61" s="3"/>
      <c r="K61" s="3"/>
      <c r="L61" s="3"/>
      <c r="M61" s="3"/>
      <c r="N61" s="3"/>
    </row>
    <row r="62" spans="1:14">
      <c r="A62" s="6" t="str">
        <f>IF('01_Setup'!A16="Yes",'01_Setup'!B16,"")</f>
        <v/>
      </c>
      <c r="B62" s="6" t="s">
        <v>344</v>
      </c>
      <c r="C62" s="8" t="str">
        <f>IF(A62="","",SUMPRODUCT($C$7:$C$16,'01_Setup'!$S$36:$S$45))</f>
        <v/>
      </c>
      <c r="D62" s="8" t="str">
        <f>IF(A62="","",SUMPRODUCT($D$7:$D$16,'01_Setup'!$S$36:$S$45))</f>
        <v/>
      </c>
      <c r="E62" s="8" t="str">
        <f>IF(A62="","",SUMPRODUCT($E$7:$E$16,'01_Setup'!$S$36:$S$45))</f>
        <v/>
      </c>
      <c r="F62" s="8" t="str">
        <f>IF(A62="","",SUMPRODUCT($F$7:$F$16,'01_Setup'!$S$36:$S$45))</f>
        <v/>
      </c>
      <c r="G62" s="12"/>
      <c r="H62" s="53"/>
      <c r="I62" s="3"/>
      <c r="J62" s="3"/>
      <c r="K62" s="3"/>
      <c r="L62" s="3"/>
      <c r="M62" s="3"/>
      <c r="N62" s="3"/>
    </row>
    <row r="63" spans="1:14">
      <c r="A63" s="6" t="str">
        <f>IF('01_Setup'!A16="Yes",'01_Setup'!B16,"")</f>
        <v/>
      </c>
      <c r="B63" s="6" t="s">
        <v>345</v>
      </c>
      <c r="C63" s="8" t="str">
        <f>IF(A63="","",SUMPRODUCT($C$7:$C$16,'01_Setup'!$S$36:$S$45) + SUMPRODUCT($C$18:$C$27,'01_Setup'!$S$36:$S$45))</f>
        <v/>
      </c>
      <c r="D63" s="8" t="str">
        <f>IF(A63="","",SUMPRODUCT($D$7:$D$16,'01_Setup'!$S$36:$S$45) + SUMPRODUCT($D$18:$D$27,'01_Setup'!$S$36:$S$45))</f>
        <v/>
      </c>
      <c r="E63" s="8" t="str">
        <f>IF(A63="","",SUMPRODUCT($E$7:$E$16,'01_Setup'!$S$36:$S$45) + SUMPRODUCT($E$18:$E$27,'01_Setup'!$S$36:$S$45))</f>
        <v/>
      </c>
      <c r="F63" s="8" t="str">
        <f>IF(A63="","",SUMPRODUCT($F$7:$F$16,'01_Setup'!$S$36:$S$45) + SUMPRODUCT($F$18:$F$27,'01_Setup'!$S$36:$S$45))</f>
        <v/>
      </c>
      <c r="G63" s="12"/>
      <c r="H63" s="53"/>
      <c r="I63" s="3"/>
      <c r="J63" s="3"/>
      <c r="K63" s="3"/>
      <c r="L63" s="3"/>
      <c r="M63" s="3"/>
      <c r="N63" s="3"/>
    </row>
    <row r="64" spans="1:14">
      <c r="A64" s="6" t="str">
        <f>IF('01_Setup'!A16="Yes",'01_Setup'!B16,"")</f>
        <v/>
      </c>
      <c r="B64" s="6" t="s">
        <v>346</v>
      </c>
      <c r="C64" s="8" t="str">
        <f>IF(A64="","",SUMPRODUCT($C$7:$C$16,'01_Setup'!$S$36:$S$45) + SUMPRODUCT($C$18:$C$27,'01_Setup'!$S$36:$S$45) + SUMPRODUCT($C$29:$C$38,'01_Setup'!$S$36:$S$45))</f>
        <v/>
      </c>
      <c r="D64" s="8" t="str">
        <f>IF(A64="","",SUMPRODUCT($D$7:$D$16,'01_Setup'!$S$36:$S$45) + SUMPRODUCT($D$18:$D$27,'01_Setup'!$S$36:$S$45) + SUMPRODUCT($D$29:$D$38,'01_Setup'!$S$36:$S$45))</f>
        <v/>
      </c>
      <c r="E64" s="8" t="str">
        <f>IF(A64="","",SUMPRODUCT($E$7:$E$16,'01_Setup'!$S$36:$S$45) + SUMPRODUCT($E$18:$E$27,'01_Setup'!$S$36:$S$45) + SUMPRODUCT($E$29:$E$38,'01_Setup'!$S$36:$S$45))</f>
        <v/>
      </c>
      <c r="F64" s="8" t="str">
        <f>IF(A64="","",SUMPRODUCT($F$7:$F$16,'01_Setup'!$S$36:$S$45) + SUMPRODUCT($F$18:$F$27,'01_Setup'!$S$36:$S$45) + SUMPRODUCT($F$29:$F$38,'01_Setup'!$S$36:$S$45))</f>
        <v/>
      </c>
      <c r="G64" s="12"/>
      <c r="H64" s="53"/>
      <c r="I64" s="3"/>
      <c r="J64" s="3"/>
      <c r="K64" s="3"/>
      <c r="L64" s="3"/>
      <c r="M64" s="3"/>
      <c r="N64" s="3"/>
    </row>
    <row r="65" spans="1:14">
      <c r="A65" s="6" t="str">
        <f>IF('01_Setup'!A16="Yes",'01_Setup'!B16,"")</f>
        <v/>
      </c>
      <c r="B65" s="6" t="s">
        <v>347</v>
      </c>
      <c r="C65" s="8" t="str">
        <f>IF(A65="","",SUMPRODUCT($C$7:$C$16,'01_Setup'!$S$36:$S$45) + SUMPRODUCT($C$18:$C$27,'01_Setup'!$S$36:$S$45) + SUMPRODUCT($C$29:$C$38,'01_Setup'!$S$36:$S$45) + SUMPRODUCT($C$40:$C$49,'01_Setup'!$S$36:$S$45))</f>
        <v/>
      </c>
      <c r="D65" s="8" t="str">
        <f>IF(A65="","",SUMPRODUCT($D$7:$D$16,'01_Setup'!$S$36:$S$45) + SUMPRODUCT($D$18:$D$27,'01_Setup'!$S$36:$S$45) + SUMPRODUCT($D$29:$D$38,'01_Setup'!$S$36:$S$45) + SUMPRODUCT($D$40:$D$49,'01_Setup'!$S$36:$S$45))</f>
        <v/>
      </c>
      <c r="E65" s="8" t="str">
        <f>IF(A65="","",SUMPRODUCT($E$7:$E$16,'01_Setup'!$S$36:$S$45) + SUMPRODUCT($E$18:$E$27,'01_Setup'!$S$36:$S$45) + SUMPRODUCT($E$29:$E$38,'01_Setup'!$S$36:$S$45) + SUMPRODUCT($E$40:$E$49,'01_Setup'!$S$36:$S$45))</f>
        <v/>
      </c>
      <c r="F65" s="8" t="str">
        <f>IF(A65="","",SUMPRODUCT($F$7:$F$16,'01_Setup'!$S$36:$S$45) + SUMPRODUCT($F$18:$F$27,'01_Setup'!$S$36:$S$45) + SUMPRODUCT($F$29:$F$38,'01_Setup'!$S$36:$S$45) + SUMPRODUCT($F$40:$F$49,'01_Setup'!$S$36:$S$45))</f>
        <v/>
      </c>
      <c r="G65" s="12"/>
      <c r="H65" s="53"/>
      <c r="I65" s="3"/>
      <c r="J65" s="3"/>
      <c r="K65" s="3"/>
      <c r="L65" s="3"/>
      <c r="M65" s="3"/>
      <c r="N65" s="3"/>
    </row>
    <row r="66" spans="1:14">
      <c r="A66" s="6" t="str">
        <f>IF('01_Setup'!A17="Yes",'01_Setup'!B17,"")</f>
        <v/>
      </c>
      <c r="B66" s="6" t="s">
        <v>344</v>
      </c>
      <c r="C66" s="8" t="str">
        <f>IF(A66="","",SUMPRODUCT($C$7:$C$16,'01_Setup'!$T$36:$T$45))</f>
        <v/>
      </c>
      <c r="D66" s="8" t="str">
        <f>IF(A66="","",SUMPRODUCT($D$7:$D$16,'01_Setup'!$T$36:$T$45))</f>
        <v/>
      </c>
      <c r="E66" s="8" t="str">
        <f>IF(A66="","",SUMPRODUCT($E$7:$E$16,'01_Setup'!$T$36:$T$45))</f>
        <v/>
      </c>
      <c r="F66" s="8" t="str">
        <f>IF(A66="","",SUMPRODUCT($F$7:$F$16,'01_Setup'!$T$36:$T$45))</f>
        <v/>
      </c>
      <c r="G66" s="12"/>
      <c r="H66" s="53"/>
      <c r="I66" s="3"/>
      <c r="J66" s="3"/>
      <c r="K66" s="3"/>
      <c r="L66" s="3"/>
      <c r="M66" s="3"/>
      <c r="N66" s="3"/>
    </row>
    <row r="67" spans="1:14">
      <c r="A67" s="6" t="str">
        <f>IF('01_Setup'!A17="Yes",'01_Setup'!B17,"")</f>
        <v/>
      </c>
      <c r="B67" s="6" t="s">
        <v>345</v>
      </c>
      <c r="C67" s="8" t="str">
        <f>IF(A67="","",SUMPRODUCT($C$7:$C$16,'01_Setup'!$T$36:$T$45) + SUMPRODUCT($C$18:$C$27,'01_Setup'!$T$36:$T$45))</f>
        <v/>
      </c>
      <c r="D67" s="8" t="str">
        <f>IF(A67="","",SUMPRODUCT($D$7:$D$16,'01_Setup'!$T$36:$T$45) + SUMPRODUCT($D$18:$D$27,'01_Setup'!$T$36:$T$45))</f>
        <v/>
      </c>
      <c r="E67" s="8" t="str">
        <f>IF(A67="","",SUMPRODUCT($E$7:$E$16,'01_Setup'!$T$36:$T$45) + SUMPRODUCT($E$18:$E$27,'01_Setup'!$T$36:$T$45))</f>
        <v/>
      </c>
      <c r="F67" s="8" t="str">
        <f>IF(A67="","",SUMPRODUCT($F$7:$F$16,'01_Setup'!$T$36:$T$45) + SUMPRODUCT($F$18:$F$27,'01_Setup'!$T$36:$T$45))</f>
        <v/>
      </c>
      <c r="G67" s="12"/>
      <c r="H67" s="53"/>
      <c r="I67" s="3"/>
      <c r="J67" s="3"/>
      <c r="K67" s="3"/>
      <c r="L67" s="3"/>
      <c r="M67" s="3"/>
      <c r="N67" s="3"/>
    </row>
    <row r="68" spans="1:14">
      <c r="A68" s="6" t="str">
        <f>IF('01_Setup'!A17="Yes",'01_Setup'!B17,"")</f>
        <v/>
      </c>
      <c r="B68" s="6" t="s">
        <v>346</v>
      </c>
      <c r="C68" s="8" t="str">
        <f>IF(A68="","",SUMPRODUCT($C$7:$C$16,'01_Setup'!$T$36:$T$45) + SUMPRODUCT($C$18:$C$27,'01_Setup'!$T$36:$T$45) + SUMPRODUCT($C$29:$C$38,'01_Setup'!$T$36:$T$45))</f>
        <v/>
      </c>
      <c r="D68" s="8" t="str">
        <f>IF(A68="","",SUMPRODUCT($D$7:$D$16,'01_Setup'!$T$36:$T$45) + SUMPRODUCT($D$18:$D$27,'01_Setup'!$T$36:$T$45) + SUMPRODUCT($D$29:$D$38,'01_Setup'!$T$36:$T$45))</f>
        <v/>
      </c>
      <c r="E68" s="8" t="str">
        <f>IF(A68="","",SUMPRODUCT($E$7:$E$16,'01_Setup'!$T$36:$T$45) + SUMPRODUCT($E$18:$E$27,'01_Setup'!$T$36:$T$45) + SUMPRODUCT($E$29:$E$38,'01_Setup'!$T$36:$T$45))</f>
        <v/>
      </c>
      <c r="F68" s="8" t="str">
        <f>IF(A68="","",SUMPRODUCT($F$7:$F$16,'01_Setup'!$T$36:$T$45) + SUMPRODUCT($F$18:$F$27,'01_Setup'!$T$36:$T$45) + SUMPRODUCT($F$29:$F$38,'01_Setup'!$T$36:$T$45))</f>
        <v/>
      </c>
      <c r="G68" s="12"/>
      <c r="H68" s="53"/>
      <c r="I68" s="3"/>
      <c r="J68" s="3"/>
      <c r="K68" s="3"/>
      <c r="L68" s="3"/>
      <c r="M68" s="3"/>
      <c r="N68" s="3"/>
    </row>
    <row r="69" spans="1:14">
      <c r="A69" s="6" t="str">
        <f>IF('01_Setup'!A17="Yes",'01_Setup'!B17,"")</f>
        <v/>
      </c>
      <c r="B69" s="6" t="s">
        <v>347</v>
      </c>
      <c r="C69" s="8" t="str">
        <f>IF(A69="","",SUMPRODUCT($C$7:$C$16,'01_Setup'!$T$36:$T$45) + SUMPRODUCT($C$18:$C$27,'01_Setup'!$T$36:$T$45) + SUMPRODUCT($C$29:$C$38,'01_Setup'!$T$36:$T$45) + SUMPRODUCT($C$40:$C$49,'01_Setup'!$T$36:$T$45))</f>
        <v/>
      </c>
      <c r="D69" s="8" t="str">
        <f>IF(A69="","",SUMPRODUCT($D$7:$D$16,'01_Setup'!$T$36:$T$45) + SUMPRODUCT($D$18:$D$27,'01_Setup'!$T$36:$T$45) + SUMPRODUCT($D$29:$D$38,'01_Setup'!$T$36:$T$45) + SUMPRODUCT($D$40:$D$49,'01_Setup'!$T$36:$T$45))</f>
        <v/>
      </c>
      <c r="E69" s="8" t="str">
        <f>IF(A69="","",SUMPRODUCT($E$7:$E$16,'01_Setup'!$T$36:$T$45) + SUMPRODUCT($E$18:$E$27,'01_Setup'!$T$36:$T$45) + SUMPRODUCT($E$29:$E$38,'01_Setup'!$T$36:$T$45) + SUMPRODUCT($E$40:$E$49,'01_Setup'!$T$36:$T$45))</f>
        <v/>
      </c>
      <c r="F69" s="8" t="str">
        <f>IF(A69="","",SUMPRODUCT($F$7:$F$16,'01_Setup'!$T$36:$T$45) + SUMPRODUCT($F$18:$F$27,'01_Setup'!$T$36:$T$45) + SUMPRODUCT($F$29:$F$38,'01_Setup'!$T$36:$T$45) + SUMPRODUCT($F$40:$F$49,'01_Setup'!$T$36:$T$45))</f>
        <v/>
      </c>
      <c r="G69" s="12"/>
      <c r="H69" s="53"/>
      <c r="I69" s="3"/>
      <c r="J69" s="3"/>
      <c r="K69" s="3"/>
      <c r="L69" s="3"/>
      <c r="M69" s="3"/>
      <c r="N69" s="3"/>
    </row>
    <row r="70" spans="1:14">
      <c r="A70" s="6" t="str">
        <f>IF('01_Setup'!A18="Yes",'01_Setup'!B18,"")</f>
        <v/>
      </c>
      <c r="B70" s="6" t="s">
        <v>344</v>
      </c>
      <c r="C70" s="8" t="str">
        <f>IF(A70="","",SUMPRODUCT($C$7:$C$16,'01_Setup'!$U$36:$U$45))</f>
        <v/>
      </c>
      <c r="D70" s="8" t="str">
        <f>IF(A70="","",SUMPRODUCT($D$7:$D$16,'01_Setup'!$U$36:$U$45))</f>
        <v/>
      </c>
      <c r="E70" s="8" t="str">
        <f>IF(A70="","",SUMPRODUCT($E$7:$E$16,'01_Setup'!$U$36:$U$45))</f>
        <v/>
      </c>
      <c r="F70" s="8" t="str">
        <f>IF(A70="","",SUMPRODUCT($F$7:$F$16,'01_Setup'!$U$36:$U$45))</f>
        <v/>
      </c>
      <c r="G70" s="12"/>
      <c r="H70" s="53"/>
      <c r="I70" s="3"/>
      <c r="J70" s="3"/>
      <c r="K70" s="3"/>
      <c r="L70" s="3"/>
      <c r="M70" s="3"/>
      <c r="N70" s="3"/>
    </row>
    <row r="71" spans="1:14">
      <c r="A71" s="6" t="str">
        <f>IF('01_Setup'!A18="Yes",'01_Setup'!B18,"")</f>
        <v/>
      </c>
      <c r="B71" s="6" t="s">
        <v>345</v>
      </c>
      <c r="C71" s="8" t="str">
        <f>IF(A71="","",SUMPRODUCT($C$7:$C$16,'01_Setup'!$U$36:$U$45) + SUMPRODUCT($C$18:$C$27,'01_Setup'!$U$36:$U$45))</f>
        <v/>
      </c>
      <c r="D71" s="8" t="str">
        <f>IF(A71="","",SUMPRODUCT($D$7:$D$16,'01_Setup'!$U$36:$U$45) + SUMPRODUCT($D$18:$D$27,'01_Setup'!$U$36:$U$45))</f>
        <v/>
      </c>
      <c r="E71" s="8" t="str">
        <f>IF(A71="","",SUMPRODUCT($E$7:$E$16,'01_Setup'!$U$36:$U$45) + SUMPRODUCT($E$18:$E$27,'01_Setup'!$U$36:$U$45))</f>
        <v/>
      </c>
      <c r="F71" s="8" t="str">
        <f>IF(A71="","",SUMPRODUCT($F$7:$F$16,'01_Setup'!$U$36:$U$45) + SUMPRODUCT($F$18:$F$27,'01_Setup'!$U$36:$U$45))</f>
        <v/>
      </c>
      <c r="G71" s="12"/>
      <c r="H71" s="53"/>
      <c r="I71" s="3"/>
      <c r="J71" s="3"/>
      <c r="K71" s="3"/>
      <c r="L71" s="3"/>
      <c r="M71" s="3"/>
      <c r="N71" s="3"/>
    </row>
    <row r="72" spans="1:14">
      <c r="A72" s="6" t="str">
        <f>IF('01_Setup'!A18="Yes",'01_Setup'!B18,"")</f>
        <v/>
      </c>
      <c r="B72" s="6" t="s">
        <v>346</v>
      </c>
      <c r="C72" s="8" t="str">
        <f>IF(A72="","",SUMPRODUCT($C$7:$C$16,'01_Setup'!$U$36:$U$45) + SUMPRODUCT($C$18:$C$27,'01_Setup'!$U$36:$U$45) + SUMPRODUCT($C$29:$C$38,'01_Setup'!$U$36:$U$45))</f>
        <v/>
      </c>
      <c r="D72" s="8" t="str">
        <f>IF(A72="","",SUMPRODUCT($D$7:$D$16,'01_Setup'!$U$36:$U$45) + SUMPRODUCT($D$18:$D$27,'01_Setup'!$U$36:$U$45) + SUMPRODUCT($D$29:$D$38,'01_Setup'!$U$36:$U$45))</f>
        <v/>
      </c>
      <c r="E72" s="8" t="str">
        <f>IF(A72="","",SUMPRODUCT($E$7:$E$16,'01_Setup'!$U$36:$U$45) + SUMPRODUCT($E$18:$E$27,'01_Setup'!$U$36:$U$45) + SUMPRODUCT($E$29:$E$38,'01_Setup'!$U$36:$U$45))</f>
        <v/>
      </c>
      <c r="F72" s="8" t="str">
        <f>IF(A72="","",SUMPRODUCT($F$7:$F$16,'01_Setup'!$U$36:$U$45) + SUMPRODUCT($F$18:$F$27,'01_Setup'!$U$36:$U$45) + SUMPRODUCT($F$29:$F$38,'01_Setup'!$U$36:$U$45))</f>
        <v/>
      </c>
      <c r="G72" s="12"/>
      <c r="H72" s="53"/>
      <c r="I72" s="3"/>
      <c r="J72" s="3"/>
      <c r="K72" s="3"/>
      <c r="L72" s="3"/>
      <c r="M72" s="3"/>
      <c r="N72" s="3"/>
    </row>
    <row r="73" spans="1:14">
      <c r="A73" s="6" t="str">
        <f>IF('01_Setup'!A18="Yes",'01_Setup'!B18,"")</f>
        <v/>
      </c>
      <c r="B73" s="6" t="s">
        <v>347</v>
      </c>
      <c r="C73" s="8" t="str">
        <f>IF(A73="","",SUMPRODUCT($C$7:$C$16,'01_Setup'!$U$36:$U$45) + SUMPRODUCT($C$18:$C$27,'01_Setup'!$U$36:$U$45) + SUMPRODUCT($C$29:$C$38,'01_Setup'!$U$36:$U$45) + SUMPRODUCT($C$40:$C$49,'01_Setup'!$U$36:$U$45))</f>
        <v/>
      </c>
      <c r="D73" s="8" t="str">
        <f>IF(A73="","",SUMPRODUCT($D$7:$D$16,'01_Setup'!$U$36:$U$45) + SUMPRODUCT($D$18:$D$27,'01_Setup'!$U$36:$U$45) + SUMPRODUCT($D$29:$D$38,'01_Setup'!$U$36:$U$45) + SUMPRODUCT($D$40:$D$49,'01_Setup'!$U$36:$U$45))</f>
        <v/>
      </c>
      <c r="E73" s="8" t="str">
        <f>IF(A73="","",SUMPRODUCT($E$7:$E$16,'01_Setup'!$U$36:$U$45) + SUMPRODUCT($E$18:$E$27,'01_Setup'!$U$36:$U$45) + SUMPRODUCT($E$29:$E$38,'01_Setup'!$U$36:$U$45) + SUMPRODUCT($E$40:$E$49,'01_Setup'!$U$36:$U$45))</f>
        <v/>
      </c>
      <c r="F73" s="8" t="str">
        <f>IF(A73="","",SUMPRODUCT($F$7:$F$16,'01_Setup'!$U$36:$U$45) + SUMPRODUCT($F$18:$F$27,'01_Setup'!$U$36:$U$45) + SUMPRODUCT($F$29:$F$38,'01_Setup'!$U$36:$U$45) + SUMPRODUCT($F$40:$F$49,'01_Setup'!$U$36:$U$45))</f>
        <v/>
      </c>
      <c r="G73" s="12"/>
      <c r="H73" s="53"/>
      <c r="I73" s="3"/>
      <c r="J73" s="3"/>
      <c r="K73" s="3"/>
      <c r="L73" s="3"/>
      <c r="M73" s="3"/>
      <c r="N73" s="3"/>
    </row>
    <row r="74" spans="1:14">
      <c r="A74" s="6" t="str">
        <f>IF('01_Setup'!A19="Yes",'01_Setup'!B19,"")</f>
        <v/>
      </c>
      <c r="B74" s="6" t="s">
        <v>344</v>
      </c>
      <c r="C74" s="8" t="str">
        <f>IF(A74="","",SUMPRODUCT($C$7:$C$16,'01_Setup'!$V$36:$V$45))</f>
        <v/>
      </c>
      <c r="D74" s="8" t="str">
        <f>IF(A74="","",SUMPRODUCT($D$7:$D$16,'01_Setup'!$V$36:$V$45))</f>
        <v/>
      </c>
      <c r="E74" s="8" t="str">
        <f>IF(A74="","",SUMPRODUCT($E$7:$E$16,'01_Setup'!$V$36:$V$45))</f>
        <v/>
      </c>
      <c r="F74" s="8" t="str">
        <f>IF(A74="","",SUMPRODUCT($F$7:$F$16,'01_Setup'!$V$36:$V$45))</f>
        <v/>
      </c>
      <c r="G74" s="12"/>
      <c r="H74" s="53"/>
      <c r="I74" s="3"/>
      <c r="J74" s="3"/>
      <c r="K74" s="3"/>
      <c r="L74" s="3"/>
      <c r="M74" s="3"/>
      <c r="N74" s="3"/>
    </row>
    <row r="75" spans="1:14">
      <c r="A75" s="6" t="str">
        <f>IF('01_Setup'!A19="Yes",'01_Setup'!B19,"")</f>
        <v/>
      </c>
      <c r="B75" s="6" t="s">
        <v>345</v>
      </c>
      <c r="C75" s="8" t="str">
        <f>IF(A75="","",SUMPRODUCT($C$7:$C$16,'01_Setup'!$V$36:$V$45) + SUMPRODUCT($C$18:$C$27,'01_Setup'!$V$36:$V$45))</f>
        <v/>
      </c>
      <c r="D75" s="8" t="str">
        <f>IF(A75="","",SUMPRODUCT($D$7:$D$16,'01_Setup'!$V$36:$V$45) + SUMPRODUCT($D$18:$D$27,'01_Setup'!$V$36:$V$45))</f>
        <v/>
      </c>
      <c r="E75" s="8" t="str">
        <f>IF(A75="","",SUMPRODUCT($E$7:$E$16,'01_Setup'!$V$36:$V$45) + SUMPRODUCT($E$18:$E$27,'01_Setup'!$V$36:$V$45))</f>
        <v/>
      </c>
      <c r="F75" s="8" t="str">
        <f>IF(A75="","",SUMPRODUCT($F$7:$F$16,'01_Setup'!$V$36:$V$45) + SUMPRODUCT($F$18:$F$27,'01_Setup'!$V$36:$V$45))</f>
        <v/>
      </c>
      <c r="G75" s="12"/>
      <c r="H75" s="53"/>
      <c r="I75" s="3"/>
      <c r="J75" s="3"/>
      <c r="K75" s="3"/>
      <c r="L75" s="3"/>
      <c r="M75" s="3"/>
      <c r="N75" s="3"/>
    </row>
    <row r="76" spans="1:14">
      <c r="A76" s="6" t="str">
        <f>IF('01_Setup'!A19="Yes",'01_Setup'!B19,"")</f>
        <v/>
      </c>
      <c r="B76" s="6" t="s">
        <v>346</v>
      </c>
      <c r="C76" s="8" t="str">
        <f>IF(A76="","",SUMPRODUCT($C$7:$C$16,'01_Setup'!$V$36:$V$45) + SUMPRODUCT($C$18:$C$27,'01_Setup'!$V$36:$V$45) + SUMPRODUCT($C$29:$C$38,'01_Setup'!$V$36:$V$45))</f>
        <v/>
      </c>
      <c r="D76" s="8" t="str">
        <f>IF(A76="","",SUMPRODUCT($D$7:$D$16,'01_Setup'!$V$36:$V$45) + SUMPRODUCT($D$18:$D$27,'01_Setup'!$V$36:$V$45) + SUMPRODUCT($D$29:$D$38,'01_Setup'!$V$36:$V$45))</f>
        <v/>
      </c>
      <c r="E76" s="8" t="str">
        <f>IF(A76="","",SUMPRODUCT($E$7:$E$16,'01_Setup'!$V$36:$V$45) + SUMPRODUCT($E$18:$E$27,'01_Setup'!$V$36:$V$45) + SUMPRODUCT($E$29:$E$38,'01_Setup'!$V$36:$V$45))</f>
        <v/>
      </c>
      <c r="F76" s="8" t="str">
        <f>IF(A76="","",SUMPRODUCT($F$7:$F$16,'01_Setup'!$V$36:$V$45) + SUMPRODUCT($F$18:$F$27,'01_Setup'!$V$36:$V$45) + SUMPRODUCT($F$29:$F$38,'01_Setup'!$V$36:$V$45))</f>
        <v/>
      </c>
      <c r="G76" s="12"/>
      <c r="H76" s="53"/>
      <c r="I76" s="3"/>
      <c r="J76" s="3"/>
      <c r="K76" s="3"/>
      <c r="L76" s="3"/>
      <c r="M76" s="3"/>
      <c r="N76" s="3"/>
    </row>
    <row r="77" spans="1:14">
      <c r="A77" s="6" t="str">
        <f>IF('01_Setup'!A19="Yes",'01_Setup'!B19,"")</f>
        <v/>
      </c>
      <c r="B77" s="6" t="s">
        <v>347</v>
      </c>
      <c r="C77" s="8" t="str">
        <f>IF(A77="","",SUMPRODUCT($C$7:$C$16,'01_Setup'!$V$36:$V$45) + SUMPRODUCT($C$18:$C$27,'01_Setup'!$V$36:$V$45) + SUMPRODUCT($C$29:$C$38,'01_Setup'!$V$36:$V$45) + SUMPRODUCT($C$40:$C$49,'01_Setup'!$V$36:$V$45))</f>
        <v/>
      </c>
      <c r="D77" s="8" t="str">
        <f>IF(A77="","",SUMPRODUCT($D$7:$D$16,'01_Setup'!$V$36:$V$45) + SUMPRODUCT($D$18:$D$27,'01_Setup'!$V$36:$V$45) + SUMPRODUCT($D$29:$D$38,'01_Setup'!$V$36:$V$45) + SUMPRODUCT($D$40:$D$49,'01_Setup'!$V$36:$V$45))</f>
        <v/>
      </c>
      <c r="E77" s="8" t="str">
        <f>IF(A77="","",SUMPRODUCT($E$7:$E$16,'01_Setup'!$V$36:$V$45) + SUMPRODUCT($E$18:$E$27,'01_Setup'!$V$36:$V$45) + SUMPRODUCT($E$29:$E$38,'01_Setup'!$V$36:$V$45) + SUMPRODUCT($E$40:$E$49,'01_Setup'!$V$36:$V$45))</f>
        <v/>
      </c>
      <c r="F77" s="8" t="str">
        <f>IF(A77="","",SUMPRODUCT($F$7:$F$16,'01_Setup'!$V$36:$V$45) + SUMPRODUCT($F$18:$F$27,'01_Setup'!$V$36:$V$45) + SUMPRODUCT($F$29:$F$38,'01_Setup'!$V$36:$V$45) + SUMPRODUCT($F$40:$F$49,'01_Setup'!$V$36:$V$45))</f>
        <v/>
      </c>
      <c r="G77" s="12"/>
      <c r="H77" s="53"/>
      <c r="I77" s="3"/>
      <c r="J77" s="3"/>
      <c r="K77" s="3"/>
      <c r="L77" s="3"/>
      <c r="M77" s="3"/>
      <c r="N77" s="3"/>
    </row>
  </sheetData>
  <sheetProtection sheet="1" objects="1" scenarios="1" sort="0" autoFilter="0"/>
  <mergeCells count="3">
    <mergeCell ref="A1:N1"/>
    <mergeCell ref="A3:N4"/>
    <mergeCell ref="A52:H52"/>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xr:uid="{00000000-0002-0000-1000-000000000000}">
          <x14:formula1>
            <xm:f>'99_Lists'!$H$4:$H$6</xm:f>
          </x14:formula1>
          <xm:sqref>G54:G77</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H31"/>
  <sheetViews>
    <sheetView workbookViewId="0">
      <selection sqref="A1:H1"/>
    </sheetView>
  </sheetViews>
  <sheetFormatPr defaultRowHeight="14.25"/>
  <cols>
    <col min="1" max="1" width="20" customWidth="1"/>
    <col min="2" max="2" width="33.375" customWidth="1"/>
    <col min="3" max="4" width="18" customWidth="1"/>
    <col min="5" max="6" width="14" customWidth="1"/>
    <col min="7" max="8" width="33.375" customWidth="1"/>
  </cols>
  <sheetData>
    <row r="1" spans="1:8" ht="30" customHeight="1">
      <c r="A1" s="2" t="s">
        <v>353</v>
      </c>
      <c r="B1" s="2"/>
      <c r="C1" s="2"/>
      <c r="D1" s="2"/>
      <c r="E1" s="2"/>
      <c r="F1" s="2"/>
      <c r="G1" s="2"/>
      <c r="H1" s="2"/>
    </row>
    <row r="2" spans="1:8">
      <c r="A2" s="3"/>
      <c r="B2" s="3"/>
      <c r="C2" s="3"/>
      <c r="D2" s="3"/>
      <c r="E2" s="3"/>
      <c r="F2" s="3"/>
      <c r="G2" s="3"/>
      <c r="H2" s="3"/>
    </row>
    <row r="3" spans="1:8">
      <c r="A3" s="48" t="s">
        <v>354</v>
      </c>
      <c r="B3" s="48"/>
      <c r="C3" s="48"/>
      <c r="D3" s="48"/>
      <c r="E3" s="48"/>
      <c r="F3" s="48"/>
      <c r="G3" s="48"/>
      <c r="H3" s="48"/>
    </row>
    <row r="4" spans="1:8">
      <c r="A4" s="43"/>
      <c r="B4" s="43"/>
      <c r="C4" s="43"/>
      <c r="D4" s="43"/>
      <c r="E4" s="43"/>
      <c r="F4" s="43"/>
      <c r="G4" s="43"/>
      <c r="H4" s="43"/>
    </row>
    <row r="5" spans="1:8">
      <c r="A5" s="3"/>
      <c r="B5" s="3"/>
      <c r="C5" s="3"/>
      <c r="D5" s="3"/>
      <c r="E5" s="3"/>
      <c r="F5" s="3"/>
      <c r="G5" s="3"/>
      <c r="H5" s="3"/>
    </row>
    <row r="6" spans="1:8" ht="33.950000000000003" customHeight="1">
      <c r="A6" s="52" t="s">
        <v>355</v>
      </c>
      <c r="B6" s="52" t="s">
        <v>356</v>
      </c>
      <c r="C6" s="52" t="s">
        <v>174</v>
      </c>
      <c r="D6" s="52" t="s">
        <v>357</v>
      </c>
      <c r="E6" s="52" t="s">
        <v>358</v>
      </c>
      <c r="F6" s="52" t="s">
        <v>359</v>
      </c>
      <c r="G6" s="52" t="s">
        <v>360</v>
      </c>
      <c r="H6" s="52" t="s">
        <v>55</v>
      </c>
    </row>
    <row r="7" spans="1:8" ht="28.5">
      <c r="A7" s="12" t="s">
        <v>4</v>
      </c>
      <c r="B7" s="53" t="s">
        <v>361</v>
      </c>
      <c r="C7" s="12" t="s">
        <v>362</v>
      </c>
      <c r="D7" s="12"/>
      <c r="E7" s="9"/>
      <c r="F7" s="9"/>
      <c r="G7" s="53"/>
      <c r="H7" s="53"/>
    </row>
    <row r="8" spans="1:8">
      <c r="A8" s="12" t="s">
        <v>7</v>
      </c>
      <c r="B8" s="53" t="s">
        <v>363</v>
      </c>
      <c r="C8" s="12" t="s">
        <v>362</v>
      </c>
      <c r="D8" s="12"/>
      <c r="E8" s="9"/>
      <c r="F8" s="9"/>
      <c r="G8" s="53"/>
      <c r="H8" s="53"/>
    </row>
    <row r="9" spans="1:8">
      <c r="A9" s="12" t="s">
        <v>7</v>
      </c>
      <c r="B9" s="53" t="s">
        <v>364</v>
      </c>
      <c r="C9" s="12" t="s">
        <v>362</v>
      </c>
      <c r="D9" s="12"/>
      <c r="E9" s="9"/>
      <c r="F9" s="9"/>
      <c r="G9" s="53"/>
      <c r="H9" s="53"/>
    </row>
    <row r="10" spans="1:8">
      <c r="A10" s="12" t="s">
        <v>7</v>
      </c>
      <c r="B10" s="53" t="s">
        <v>365</v>
      </c>
      <c r="C10" s="12" t="s">
        <v>362</v>
      </c>
      <c r="D10" s="12"/>
      <c r="E10" s="9"/>
      <c r="F10" s="9"/>
      <c r="G10" s="53"/>
      <c r="H10" s="53"/>
    </row>
    <row r="11" spans="1:8" ht="28.5">
      <c r="A11" s="12" t="s">
        <v>7</v>
      </c>
      <c r="B11" s="53" t="s">
        <v>366</v>
      </c>
      <c r="C11" s="12" t="s">
        <v>362</v>
      </c>
      <c r="D11" s="12"/>
      <c r="E11" s="9"/>
      <c r="F11" s="9"/>
      <c r="G11" s="53"/>
      <c r="H11" s="53"/>
    </row>
    <row r="12" spans="1:8" ht="28.5">
      <c r="A12" s="12" t="s">
        <v>277</v>
      </c>
      <c r="B12" s="53" t="s">
        <v>367</v>
      </c>
      <c r="C12" s="12" t="s">
        <v>362</v>
      </c>
      <c r="D12" s="12"/>
      <c r="E12" s="9"/>
      <c r="F12" s="9"/>
      <c r="G12" s="53"/>
      <c r="H12" s="53"/>
    </row>
    <row r="13" spans="1:8" ht="28.5">
      <c r="A13" s="12" t="s">
        <v>303</v>
      </c>
      <c r="B13" s="53" t="s">
        <v>368</v>
      </c>
      <c r="C13" s="12" t="s">
        <v>362</v>
      </c>
      <c r="D13" s="12"/>
      <c r="E13" s="9"/>
      <c r="F13" s="9"/>
      <c r="G13" s="53"/>
      <c r="H13" s="53"/>
    </row>
    <row r="14" spans="1:8" ht="28.5">
      <c r="A14" s="12" t="s">
        <v>186</v>
      </c>
      <c r="B14" s="53" t="s">
        <v>369</v>
      </c>
      <c r="C14" s="12" t="s">
        <v>362</v>
      </c>
      <c r="D14" s="12"/>
      <c r="E14" s="9"/>
      <c r="F14" s="9"/>
      <c r="G14" s="53"/>
      <c r="H14" s="53"/>
    </row>
    <row r="15" spans="1:8" ht="28.5">
      <c r="A15" s="12" t="s">
        <v>370</v>
      </c>
      <c r="B15" s="53" t="s">
        <v>371</v>
      </c>
      <c r="C15" s="12" t="s">
        <v>362</v>
      </c>
      <c r="D15" s="12"/>
      <c r="E15" s="9"/>
      <c r="F15" s="9"/>
      <c r="G15" s="53"/>
      <c r="H15" s="53"/>
    </row>
    <row r="16" spans="1:8" ht="28.5">
      <c r="A16" s="12" t="s">
        <v>372</v>
      </c>
      <c r="B16" s="53" t="s">
        <v>373</v>
      </c>
      <c r="C16" s="12" t="s">
        <v>362</v>
      </c>
      <c r="D16" s="12"/>
      <c r="E16" s="9"/>
      <c r="F16" s="9"/>
      <c r="G16" s="53"/>
      <c r="H16" s="53"/>
    </row>
    <row r="17" spans="1:8" ht="28.5">
      <c r="A17" s="12" t="s">
        <v>374</v>
      </c>
      <c r="B17" s="53" t="s">
        <v>375</v>
      </c>
      <c r="C17" s="12" t="s">
        <v>362</v>
      </c>
      <c r="D17" s="12"/>
      <c r="E17" s="9"/>
      <c r="F17" s="9"/>
      <c r="G17" s="53"/>
      <c r="H17" s="53"/>
    </row>
    <row r="18" spans="1:8" ht="28.5">
      <c r="A18" s="12" t="s">
        <v>376</v>
      </c>
      <c r="B18" s="53" t="s">
        <v>377</v>
      </c>
      <c r="C18" s="12" t="s">
        <v>362</v>
      </c>
      <c r="D18" s="12"/>
      <c r="E18" s="9"/>
      <c r="F18" s="9"/>
      <c r="G18" s="53"/>
      <c r="H18" s="53"/>
    </row>
    <row r="19" spans="1:8" ht="28.5">
      <c r="A19" s="12" t="s">
        <v>378</v>
      </c>
      <c r="B19" s="53" t="s">
        <v>379</v>
      </c>
      <c r="C19" s="12" t="s">
        <v>362</v>
      </c>
      <c r="D19" s="12"/>
      <c r="E19" s="9"/>
      <c r="F19" s="9"/>
      <c r="G19" s="53"/>
      <c r="H19" s="53"/>
    </row>
    <row r="20" spans="1:8" ht="28.5">
      <c r="A20" s="12" t="s">
        <v>380</v>
      </c>
      <c r="B20" s="53" t="s">
        <v>381</v>
      </c>
      <c r="C20" s="12" t="s">
        <v>362</v>
      </c>
      <c r="D20" s="12"/>
      <c r="E20" s="9"/>
      <c r="F20" s="9"/>
      <c r="G20" s="53"/>
      <c r="H20" s="53"/>
    </row>
    <row r="21" spans="1:8" ht="28.5">
      <c r="A21" s="12" t="s">
        <v>382</v>
      </c>
      <c r="B21" s="53" t="s">
        <v>383</v>
      </c>
      <c r="C21" s="12" t="s">
        <v>362</v>
      </c>
      <c r="D21" s="12"/>
      <c r="E21" s="9"/>
      <c r="F21" s="9"/>
      <c r="G21" s="53"/>
      <c r="H21" s="53"/>
    </row>
    <row r="22" spans="1:8" ht="28.5">
      <c r="A22" s="12" t="s">
        <v>384</v>
      </c>
      <c r="B22" s="53" t="s">
        <v>385</v>
      </c>
      <c r="C22" s="12" t="s">
        <v>362</v>
      </c>
      <c r="D22" s="12"/>
      <c r="E22" s="9"/>
      <c r="F22" s="9"/>
      <c r="G22" s="53"/>
      <c r="H22" s="53"/>
    </row>
    <row r="23" spans="1:8">
      <c r="A23" s="12" t="s">
        <v>386</v>
      </c>
      <c r="B23" s="53" t="s">
        <v>387</v>
      </c>
      <c r="C23" s="12" t="s">
        <v>362</v>
      </c>
      <c r="D23" s="12"/>
      <c r="E23" s="9"/>
      <c r="F23" s="9"/>
      <c r="G23" s="53"/>
      <c r="H23" s="53"/>
    </row>
    <row r="24" spans="1:8" ht="28.5">
      <c r="A24" s="12" t="s">
        <v>388</v>
      </c>
      <c r="B24" s="53" t="s">
        <v>389</v>
      </c>
      <c r="C24" s="12" t="s">
        <v>362</v>
      </c>
      <c r="D24" s="12"/>
      <c r="E24" s="9"/>
      <c r="F24" s="9"/>
      <c r="G24" s="53"/>
      <c r="H24" s="53"/>
    </row>
    <row r="25" spans="1:8" ht="28.5">
      <c r="A25" s="12" t="s">
        <v>390</v>
      </c>
      <c r="B25" s="53" t="s">
        <v>391</v>
      </c>
      <c r="C25" s="12" t="s">
        <v>362</v>
      </c>
      <c r="D25" s="12"/>
      <c r="E25" s="9"/>
      <c r="F25" s="9"/>
      <c r="G25" s="53"/>
      <c r="H25" s="53"/>
    </row>
    <row r="26" spans="1:8" ht="28.5">
      <c r="A26" s="12" t="s">
        <v>392</v>
      </c>
      <c r="B26" s="53" t="s">
        <v>393</v>
      </c>
      <c r="C26" s="12" t="s">
        <v>362</v>
      </c>
      <c r="D26" s="12"/>
      <c r="E26" s="9"/>
      <c r="F26" s="9"/>
      <c r="G26" s="53"/>
      <c r="H26" s="53"/>
    </row>
    <row r="27" spans="1:8">
      <c r="A27" s="12" t="s">
        <v>394</v>
      </c>
      <c r="B27" s="53" t="s">
        <v>395</v>
      </c>
      <c r="C27" s="12" t="s">
        <v>362</v>
      </c>
      <c r="D27" s="12"/>
      <c r="E27" s="9"/>
      <c r="F27" s="9"/>
      <c r="G27" s="53"/>
      <c r="H27" s="53"/>
    </row>
    <row r="28" spans="1:8" ht="28.5">
      <c r="A28" s="12" t="s">
        <v>396</v>
      </c>
      <c r="B28" s="53" t="s">
        <v>397</v>
      </c>
      <c r="C28" s="12" t="s">
        <v>362</v>
      </c>
      <c r="D28" s="12"/>
      <c r="E28" s="9"/>
      <c r="F28" s="9"/>
      <c r="G28" s="53"/>
      <c r="H28" s="53"/>
    </row>
    <row r="29" spans="1:8" ht="28.5">
      <c r="A29" s="12" t="s">
        <v>398</v>
      </c>
      <c r="B29" s="53" t="s">
        <v>399</v>
      </c>
      <c r="C29" s="12" t="s">
        <v>362</v>
      </c>
      <c r="D29" s="12"/>
      <c r="E29" s="9"/>
      <c r="F29" s="9"/>
      <c r="G29" s="53"/>
      <c r="H29" s="53"/>
    </row>
    <row r="30" spans="1:8">
      <c r="A30" s="12" t="s">
        <v>400</v>
      </c>
      <c r="B30" s="53" t="s">
        <v>401</v>
      </c>
      <c r="C30" s="12" t="s">
        <v>362</v>
      </c>
      <c r="D30" s="12"/>
      <c r="E30" s="9"/>
      <c r="F30" s="9"/>
      <c r="G30" s="53"/>
      <c r="H30" s="53"/>
    </row>
    <row r="31" spans="1:8" ht="28.5">
      <c r="A31" s="12" t="s">
        <v>402</v>
      </c>
      <c r="B31" s="53" t="s">
        <v>403</v>
      </c>
      <c r="C31" s="12" t="s">
        <v>362</v>
      </c>
      <c r="D31" s="12"/>
      <c r="E31" s="9"/>
      <c r="F31" s="9"/>
      <c r="G31" s="53"/>
      <c r="H31" s="53"/>
    </row>
  </sheetData>
  <sheetProtection sheet="1" objects="1" scenarios="1" sort="0" autoFilter="0"/>
  <mergeCells count="2">
    <mergeCell ref="A1:H1"/>
    <mergeCell ref="A3:H4"/>
  </mergeCells>
  <conditionalFormatting sqref="C7:C31">
    <cfRule type="expression" dxfId="228" priority="1">
      <formula>C7="Complete"</formula>
    </cfRule>
    <cfRule type="expression" dxfId="227" priority="2">
      <formula>OR(C7="Not started",C7="In progress")</formula>
    </cfRule>
  </conditionalFormatting>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1">
        <x14:dataValidation type="list" xr:uid="{00000000-0002-0000-1100-000000000000}">
          <x14:formula1>
            <xm:f>'99_Lists'!$L$4:$L$7</xm:f>
          </x14:formula1>
          <xm:sqref>C7:C31</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N27"/>
  <sheetViews>
    <sheetView workbookViewId="0">
      <selection sqref="A1:N1"/>
    </sheetView>
  </sheetViews>
  <sheetFormatPr defaultRowHeight="14.25"/>
  <cols>
    <col min="1" max="1" width="14" customWidth="1"/>
    <col min="2" max="7" width="16" customWidth="1"/>
    <col min="8" max="8" width="33.375" customWidth="1"/>
  </cols>
  <sheetData>
    <row r="1" spans="1:14" ht="30" customHeight="1">
      <c r="A1" s="2" t="s">
        <v>404</v>
      </c>
      <c r="B1" s="2"/>
      <c r="C1" s="2"/>
      <c r="D1" s="2"/>
      <c r="E1" s="2"/>
      <c r="F1" s="2"/>
      <c r="G1" s="2"/>
      <c r="H1" s="2"/>
      <c r="I1" s="2"/>
      <c r="J1" s="2"/>
      <c r="K1" s="2"/>
      <c r="L1" s="2"/>
      <c r="M1" s="2"/>
      <c r="N1" s="2"/>
    </row>
    <row r="2" spans="1:14">
      <c r="A2" s="3"/>
      <c r="B2" s="3"/>
      <c r="C2" s="3"/>
      <c r="D2" s="3"/>
      <c r="E2" s="3"/>
      <c r="F2" s="3"/>
      <c r="G2" s="3"/>
      <c r="H2" s="3"/>
      <c r="I2" s="3"/>
      <c r="J2" s="3"/>
      <c r="K2" s="3"/>
      <c r="L2" s="3"/>
      <c r="M2" s="3"/>
      <c r="N2" s="3"/>
    </row>
    <row r="3" spans="1:14">
      <c r="A3" s="43" t="s">
        <v>405</v>
      </c>
      <c r="B3" s="43"/>
      <c r="C3" s="43"/>
      <c r="D3" s="43"/>
      <c r="E3" s="43"/>
      <c r="F3" s="43"/>
      <c r="G3" s="43"/>
      <c r="H3" s="43"/>
      <c r="I3" s="43"/>
      <c r="J3" s="43"/>
      <c r="K3" s="43"/>
      <c r="L3" s="43"/>
      <c r="M3" s="43"/>
      <c r="N3" s="43"/>
    </row>
    <row r="4" spans="1:14">
      <c r="A4" s="43"/>
      <c r="B4" s="43"/>
      <c r="C4" s="43"/>
      <c r="D4" s="43"/>
      <c r="E4" s="43"/>
      <c r="F4" s="43"/>
      <c r="G4" s="43"/>
      <c r="H4" s="43"/>
      <c r="I4" s="43"/>
      <c r="J4" s="43"/>
      <c r="K4" s="43"/>
      <c r="L4" s="43"/>
      <c r="M4" s="43"/>
      <c r="N4" s="43"/>
    </row>
    <row r="5" spans="1:14">
      <c r="A5" s="3"/>
      <c r="B5" s="3"/>
      <c r="C5" s="3"/>
      <c r="D5" s="3"/>
      <c r="E5" s="3"/>
      <c r="F5" s="3"/>
      <c r="G5" s="3"/>
      <c r="H5" s="3"/>
      <c r="I5" s="3"/>
      <c r="J5" s="3"/>
      <c r="K5" s="3"/>
      <c r="L5" s="3"/>
      <c r="M5" s="3"/>
      <c r="N5" s="3"/>
    </row>
    <row r="6" spans="1:14" ht="30">
      <c r="A6" s="56" t="s">
        <v>66</v>
      </c>
      <c r="B6" s="56" t="s">
        <v>291</v>
      </c>
      <c r="C6" s="56" t="s">
        <v>173</v>
      </c>
      <c r="D6" s="56" t="s">
        <v>406</v>
      </c>
      <c r="E6" s="56" t="s">
        <v>407</v>
      </c>
      <c r="F6" s="56" t="s">
        <v>151</v>
      </c>
      <c r="G6" s="56" t="s">
        <v>408</v>
      </c>
      <c r="H6" s="56" t="s">
        <v>55</v>
      </c>
      <c r="I6" s="42"/>
      <c r="J6" s="42"/>
      <c r="K6" s="42"/>
      <c r="L6" s="42"/>
      <c r="M6" s="42"/>
      <c r="N6" s="42"/>
    </row>
    <row r="7" spans="1:14">
      <c r="A7" s="6" t="str">
        <f>IF('14_Annual_Summary'!A7="","",'14_Annual_Summary'!A7)</f>
        <v>P01</v>
      </c>
      <c r="B7" s="8">
        <f>'14_Annual_Summary'!U7</f>
        <v>0</v>
      </c>
      <c r="C7" s="8">
        <f>'14_Annual_Summary'!V7</f>
        <v>0</v>
      </c>
      <c r="D7" s="8">
        <f>'14_Annual_Summary'!W7</f>
        <v>0</v>
      </c>
      <c r="E7" s="8">
        <f>'14_Annual_Summary'!X7</f>
        <v>0</v>
      </c>
      <c r="F7" s="8">
        <f>'14_Annual_Summary'!Y7</f>
        <v>0</v>
      </c>
      <c r="G7" s="8">
        <f>IF(A7="","",SUMIFS('11_Capital_Register'!$I$7:$I$206,'11_Capital_Register'!$B$7:$B$206,A7))</f>
        <v>0</v>
      </c>
      <c r="H7" s="53"/>
      <c r="I7" s="3"/>
      <c r="J7" s="3"/>
      <c r="K7" s="3"/>
      <c r="L7" s="3"/>
      <c r="M7" s="3"/>
      <c r="N7" s="3"/>
    </row>
    <row r="8" spans="1:14">
      <c r="A8" s="6" t="str">
        <f>IF('14_Annual_Summary'!A8="","",'14_Annual_Summary'!A8)</f>
        <v/>
      </c>
      <c r="B8" s="8" t="str">
        <f>'14_Annual_Summary'!U8</f>
        <v/>
      </c>
      <c r="C8" s="8" t="str">
        <f>'14_Annual_Summary'!V8</f>
        <v/>
      </c>
      <c r="D8" s="8" t="str">
        <f>'14_Annual_Summary'!W8</f>
        <v/>
      </c>
      <c r="E8" s="8" t="str">
        <f>'14_Annual_Summary'!X8</f>
        <v/>
      </c>
      <c r="F8" s="8" t="str">
        <f>'14_Annual_Summary'!Y8</f>
        <v/>
      </c>
      <c r="G8" s="8" t="str">
        <f>IF(A8="","",SUMIFS('11_Capital_Register'!$I$7:$I$206,'11_Capital_Register'!$B$7:$B$206,A8))</f>
        <v/>
      </c>
      <c r="H8" s="53"/>
      <c r="I8" s="3"/>
      <c r="J8" s="3"/>
      <c r="K8" s="3"/>
      <c r="L8" s="3"/>
      <c r="M8" s="3"/>
      <c r="N8" s="3"/>
    </row>
    <row r="9" spans="1:14">
      <c r="A9" s="6" t="str">
        <f>IF('14_Annual_Summary'!A9="","",'14_Annual_Summary'!A9)</f>
        <v/>
      </c>
      <c r="B9" s="8" t="str">
        <f>'14_Annual_Summary'!U9</f>
        <v/>
      </c>
      <c r="C9" s="8" t="str">
        <f>'14_Annual_Summary'!V9</f>
        <v/>
      </c>
      <c r="D9" s="8" t="str">
        <f>'14_Annual_Summary'!W9</f>
        <v/>
      </c>
      <c r="E9" s="8" t="str">
        <f>'14_Annual_Summary'!X9</f>
        <v/>
      </c>
      <c r="F9" s="8" t="str">
        <f>'14_Annual_Summary'!Y9</f>
        <v/>
      </c>
      <c r="G9" s="8" t="str">
        <f>IF(A9="","",SUMIFS('11_Capital_Register'!$I$7:$I$206,'11_Capital_Register'!$B$7:$B$206,A9))</f>
        <v/>
      </c>
      <c r="H9" s="53"/>
      <c r="I9" s="3"/>
      <c r="J9" s="3"/>
      <c r="K9" s="3"/>
      <c r="L9" s="3"/>
      <c r="M9" s="3"/>
      <c r="N9" s="3"/>
    </row>
    <row r="10" spans="1:14">
      <c r="A10" s="6" t="str">
        <f>IF('14_Annual_Summary'!A10="","",'14_Annual_Summary'!A10)</f>
        <v/>
      </c>
      <c r="B10" s="8" t="str">
        <f>'14_Annual_Summary'!U10</f>
        <v/>
      </c>
      <c r="C10" s="8" t="str">
        <f>'14_Annual_Summary'!V10</f>
        <v/>
      </c>
      <c r="D10" s="8" t="str">
        <f>'14_Annual_Summary'!W10</f>
        <v/>
      </c>
      <c r="E10" s="8" t="str">
        <f>'14_Annual_Summary'!X10</f>
        <v/>
      </c>
      <c r="F10" s="8" t="str">
        <f>'14_Annual_Summary'!Y10</f>
        <v/>
      </c>
      <c r="G10" s="8" t="str">
        <f>IF(A10="","",SUMIFS('11_Capital_Register'!$I$7:$I$206,'11_Capital_Register'!$B$7:$B$206,A10))</f>
        <v/>
      </c>
      <c r="H10" s="53"/>
      <c r="I10" s="3"/>
      <c r="J10" s="3"/>
      <c r="K10" s="3"/>
      <c r="L10" s="3"/>
      <c r="M10" s="3"/>
      <c r="N10" s="3"/>
    </row>
    <row r="11" spans="1:14">
      <c r="A11" s="6" t="str">
        <f>IF('14_Annual_Summary'!A11="","",'14_Annual_Summary'!A11)</f>
        <v/>
      </c>
      <c r="B11" s="8" t="str">
        <f>'14_Annual_Summary'!U11</f>
        <v/>
      </c>
      <c r="C11" s="8" t="str">
        <f>'14_Annual_Summary'!V11</f>
        <v/>
      </c>
      <c r="D11" s="8" t="str">
        <f>'14_Annual_Summary'!W11</f>
        <v/>
      </c>
      <c r="E11" s="8" t="str">
        <f>'14_Annual_Summary'!X11</f>
        <v/>
      </c>
      <c r="F11" s="8" t="str">
        <f>'14_Annual_Summary'!Y11</f>
        <v/>
      </c>
      <c r="G11" s="8" t="str">
        <f>IF(A11="","",SUMIFS('11_Capital_Register'!$I$7:$I$206,'11_Capital_Register'!$B$7:$B$206,A11))</f>
        <v/>
      </c>
      <c r="H11" s="53"/>
      <c r="I11" s="3"/>
      <c r="J11" s="3"/>
      <c r="K11" s="3"/>
      <c r="L11" s="3"/>
      <c r="M11" s="3"/>
      <c r="N11" s="3"/>
    </row>
    <row r="12" spans="1:14">
      <c r="A12" s="6" t="str">
        <f>IF('14_Annual_Summary'!A12="","",'14_Annual_Summary'!A12)</f>
        <v/>
      </c>
      <c r="B12" s="8" t="str">
        <f>'14_Annual_Summary'!U12</f>
        <v/>
      </c>
      <c r="C12" s="8" t="str">
        <f>'14_Annual_Summary'!V12</f>
        <v/>
      </c>
      <c r="D12" s="8" t="str">
        <f>'14_Annual_Summary'!W12</f>
        <v/>
      </c>
      <c r="E12" s="8" t="str">
        <f>'14_Annual_Summary'!X12</f>
        <v/>
      </c>
      <c r="F12" s="8" t="str">
        <f>'14_Annual_Summary'!Y12</f>
        <v/>
      </c>
      <c r="G12" s="8" t="str">
        <f>IF(A12="","",SUMIFS('11_Capital_Register'!$I$7:$I$206,'11_Capital_Register'!$B$7:$B$206,A12))</f>
        <v/>
      </c>
      <c r="H12" s="53"/>
      <c r="I12" s="3"/>
      <c r="J12" s="3"/>
      <c r="K12" s="3"/>
      <c r="L12" s="3"/>
      <c r="M12" s="3"/>
      <c r="N12" s="3"/>
    </row>
    <row r="13" spans="1:14">
      <c r="A13" s="6" t="str">
        <f>IF('14_Annual_Summary'!A13="","",'14_Annual_Summary'!A13)</f>
        <v/>
      </c>
      <c r="B13" s="8" t="str">
        <f>'14_Annual_Summary'!U13</f>
        <v/>
      </c>
      <c r="C13" s="8" t="str">
        <f>'14_Annual_Summary'!V13</f>
        <v/>
      </c>
      <c r="D13" s="8" t="str">
        <f>'14_Annual_Summary'!W13</f>
        <v/>
      </c>
      <c r="E13" s="8" t="str">
        <f>'14_Annual_Summary'!X13</f>
        <v/>
      </c>
      <c r="F13" s="8" t="str">
        <f>'14_Annual_Summary'!Y13</f>
        <v/>
      </c>
      <c r="G13" s="8" t="str">
        <f>IF(A13="","",SUMIFS('11_Capital_Register'!$I$7:$I$206,'11_Capital_Register'!$B$7:$B$206,A13))</f>
        <v/>
      </c>
      <c r="H13" s="53"/>
      <c r="I13" s="3"/>
      <c r="J13" s="3"/>
      <c r="K13" s="3"/>
      <c r="L13" s="3"/>
      <c r="M13" s="3"/>
      <c r="N13" s="3"/>
    </row>
    <row r="14" spans="1:14">
      <c r="A14" s="6" t="str">
        <f>IF('14_Annual_Summary'!A14="","",'14_Annual_Summary'!A14)</f>
        <v/>
      </c>
      <c r="B14" s="8" t="str">
        <f>'14_Annual_Summary'!U14</f>
        <v/>
      </c>
      <c r="C14" s="8" t="str">
        <f>'14_Annual_Summary'!V14</f>
        <v/>
      </c>
      <c r="D14" s="8" t="str">
        <f>'14_Annual_Summary'!W14</f>
        <v/>
      </c>
      <c r="E14" s="8" t="str">
        <f>'14_Annual_Summary'!X14</f>
        <v/>
      </c>
      <c r="F14" s="8" t="str">
        <f>'14_Annual_Summary'!Y14</f>
        <v/>
      </c>
      <c r="G14" s="8" t="str">
        <f>IF(A14="","",SUMIFS('11_Capital_Register'!$I$7:$I$206,'11_Capital_Register'!$B$7:$B$206,A14))</f>
        <v/>
      </c>
      <c r="H14" s="53"/>
      <c r="I14" s="3"/>
      <c r="J14" s="3"/>
      <c r="K14" s="3"/>
      <c r="L14" s="3"/>
      <c r="M14" s="3"/>
      <c r="N14" s="3"/>
    </row>
    <row r="15" spans="1:14">
      <c r="A15" s="6" t="str">
        <f>IF('14_Annual_Summary'!A15="","",'14_Annual_Summary'!A15)</f>
        <v/>
      </c>
      <c r="B15" s="8" t="str">
        <f>'14_Annual_Summary'!U15</f>
        <v/>
      </c>
      <c r="C15" s="8" t="str">
        <f>'14_Annual_Summary'!V15</f>
        <v/>
      </c>
      <c r="D15" s="8" t="str">
        <f>'14_Annual_Summary'!W15</f>
        <v/>
      </c>
      <c r="E15" s="8" t="str">
        <f>'14_Annual_Summary'!X15</f>
        <v/>
      </c>
      <c r="F15" s="8" t="str">
        <f>'14_Annual_Summary'!Y15</f>
        <v/>
      </c>
      <c r="G15" s="8" t="str">
        <f>IF(A15="","",SUMIFS('11_Capital_Register'!$I$7:$I$206,'11_Capital_Register'!$B$7:$B$206,A15))</f>
        <v/>
      </c>
      <c r="H15" s="53"/>
      <c r="I15" s="3"/>
      <c r="J15" s="3"/>
      <c r="K15" s="3"/>
      <c r="L15" s="3"/>
      <c r="M15" s="3"/>
      <c r="N15" s="3"/>
    </row>
    <row r="16" spans="1:14">
      <c r="A16" s="6" t="str">
        <f>IF('14_Annual_Summary'!A16="","",'14_Annual_Summary'!A16)</f>
        <v/>
      </c>
      <c r="B16" s="8" t="str">
        <f>'14_Annual_Summary'!U16</f>
        <v/>
      </c>
      <c r="C16" s="8" t="str">
        <f>'14_Annual_Summary'!V16</f>
        <v/>
      </c>
      <c r="D16" s="8" t="str">
        <f>'14_Annual_Summary'!W16</f>
        <v/>
      </c>
      <c r="E16" s="8" t="str">
        <f>'14_Annual_Summary'!X16</f>
        <v/>
      </c>
      <c r="F16" s="8" t="str">
        <f>'14_Annual_Summary'!Y16</f>
        <v/>
      </c>
      <c r="G16" s="8" t="str">
        <f>IF(A16="","",SUMIFS('11_Capital_Register'!$I$7:$I$206,'11_Capital_Register'!$B$7:$B$206,A16))</f>
        <v/>
      </c>
      <c r="H16" s="53"/>
      <c r="I16" s="3"/>
      <c r="J16" s="3"/>
      <c r="K16" s="3"/>
      <c r="L16" s="3"/>
      <c r="M16" s="3"/>
      <c r="N16" s="3"/>
    </row>
    <row r="17" spans="1:14">
      <c r="A17" s="3"/>
      <c r="B17" s="3"/>
      <c r="C17" s="3"/>
      <c r="D17" s="3"/>
      <c r="E17" s="3"/>
      <c r="F17" s="3"/>
      <c r="G17" s="3"/>
      <c r="H17" s="3"/>
      <c r="I17" s="3"/>
      <c r="J17" s="3"/>
      <c r="K17" s="3"/>
      <c r="L17" s="3"/>
      <c r="M17" s="3"/>
      <c r="N17" s="3"/>
    </row>
    <row r="18" spans="1:14">
      <c r="A18" s="3"/>
      <c r="B18" s="3"/>
      <c r="C18" s="3"/>
      <c r="D18" s="3"/>
      <c r="E18" s="3"/>
      <c r="F18" s="3"/>
      <c r="G18" s="3"/>
      <c r="H18" s="3"/>
      <c r="I18" s="3"/>
      <c r="J18" s="3"/>
      <c r="K18" s="3"/>
      <c r="L18" s="3"/>
      <c r="M18" s="3"/>
      <c r="N18" s="3"/>
    </row>
    <row r="19" spans="1:14">
      <c r="A19" s="3"/>
      <c r="B19" s="3"/>
      <c r="C19" s="3"/>
      <c r="D19" s="3"/>
      <c r="E19" s="3"/>
      <c r="F19" s="3"/>
      <c r="G19" s="3"/>
      <c r="H19" s="3"/>
      <c r="I19" s="3"/>
      <c r="J19" s="3"/>
      <c r="K19" s="3"/>
      <c r="L19" s="3"/>
      <c r="M19" s="3"/>
      <c r="N19" s="3"/>
    </row>
    <row r="20" spans="1:14" ht="21.95" customHeight="1">
      <c r="A20" s="35" t="s">
        <v>409</v>
      </c>
      <c r="B20" s="35"/>
      <c r="C20" s="35"/>
      <c r="D20" s="35"/>
      <c r="E20" s="35"/>
      <c r="F20" s="35"/>
      <c r="G20" s="35"/>
      <c r="H20" s="35"/>
      <c r="I20" s="42"/>
      <c r="J20" s="42"/>
      <c r="K20" s="42"/>
      <c r="L20" s="42"/>
      <c r="M20" s="42"/>
      <c r="N20" s="42"/>
    </row>
    <row r="21" spans="1:14" ht="30">
      <c r="A21" s="56" t="s">
        <v>51</v>
      </c>
      <c r="B21" s="56" t="s">
        <v>298</v>
      </c>
      <c r="C21" s="56" t="s">
        <v>410</v>
      </c>
      <c r="D21" s="56" t="s">
        <v>411</v>
      </c>
      <c r="E21" s="56" t="s">
        <v>412</v>
      </c>
      <c r="F21" s="56" t="s">
        <v>413</v>
      </c>
      <c r="G21" s="56" t="s">
        <v>233</v>
      </c>
      <c r="H21" s="56" t="s">
        <v>55</v>
      </c>
      <c r="I21" s="42"/>
      <c r="J21" s="42"/>
      <c r="K21" s="42"/>
      <c r="L21" s="42"/>
      <c r="M21" s="42"/>
      <c r="N21" s="42"/>
    </row>
    <row r="22" spans="1:14">
      <c r="A22" s="6" t="str">
        <f>IF('01_Setup'!A14="Yes",'01_Setup'!B14,"")</f>
        <v>O01</v>
      </c>
      <c r="B22" s="6" t="str">
        <f>IF('01_Setup'!C14="","",'01_Setup'!C14)</f>
        <v/>
      </c>
      <c r="C22" s="8">
        <f>IF(A22="","",SUMIFS('10_Owner_Current'!$L$7:$L$206,'10_Owner_Current'!$C$7:$C$206,A22))</f>
        <v>0</v>
      </c>
      <c r="D22" s="8">
        <f>'15_Tax_SA_Mapping'!P7-'15_Tax_SA_Mapping'!Q7</f>
        <v>0</v>
      </c>
      <c r="E22" s="8" t="str">
        <f>'15_Tax_SA_Mapping'!W7</f>
        <v/>
      </c>
      <c r="F22" s="8">
        <f>'15_Tax_SA_Mapping'!O24</f>
        <v>0</v>
      </c>
      <c r="G22" s="53"/>
      <c r="H22" s="53"/>
      <c r="I22" s="3"/>
      <c r="J22" s="3"/>
      <c r="K22" s="3"/>
      <c r="L22" s="3"/>
      <c r="M22" s="3"/>
      <c r="N22" s="3"/>
    </row>
    <row r="23" spans="1:14">
      <c r="A23" s="6" t="str">
        <f>IF('01_Setup'!A15="Yes",'01_Setup'!B15,"")</f>
        <v/>
      </c>
      <c r="B23" s="6" t="str">
        <f>IF('01_Setup'!C15="","",'01_Setup'!C15)</f>
        <v/>
      </c>
      <c r="C23" s="8" t="str">
        <f>IF(A23="","",SUMIFS('10_Owner_Current'!$L$7:$L$206,'10_Owner_Current'!$C$7:$C$206,A23))</f>
        <v/>
      </c>
      <c r="D23" s="8">
        <f>'15_Tax_SA_Mapping'!P8-'15_Tax_SA_Mapping'!Q8</f>
        <v>0</v>
      </c>
      <c r="E23" s="8" t="str">
        <f>'15_Tax_SA_Mapping'!W8</f>
        <v/>
      </c>
      <c r="F23" s="8" t="str">
        <f>'15_Tax_SA_Mapping'!O25</f>
        <v/>
      </c>
      <c r="G23" s="53"/>
      <c r="H23" s="53"/>
      <c r="I23" s="3"/>
      <c r="J23" s="3"/>
      <c r="K23" s="3"/>
      <c r="L23" s="3"/>
      <c r="M23" s="3"/>
      <c r="N23" s="3"/>
    </row>
    <row r="24" spans="1:14">
      <c r="A24" s="6" t="str">
        <f>IF('01_Setup'!A16="Yes",'01_Setup'!B16,"")</f>
        <v/>
      </c>
      <c r="B24" s="6" t="str">
        <f>IF('01_Setup'!C16="","",'01_Setup'!C16)</f>
        <v/>
      </c>
      <c r="C24" s="8" t="str">
        <f>IF(A24="","",SUMIFS('10_Owner_Current'!$L$7:$L$206,'10_Owner_Current'!$C$7:$C$206,A24))</f>
        <v/>
      </c>
      <c r="D24" s="8">
        <f>'15_Tax_SA_Mapping'!P9-'15_Tax_SA_Mapping'!Q9</f>
        <v>0</v>
      </c>
      <c r="E24" s="8" t="str">
        <f>'15_Tax_SA_Mapping'!W9</f>
        <v/>
      </c>
      <c r="F24" s="8" t="str">
        <f>'15_Tax_SA_Mapping'!O26</f>
        <v/>
      </c>
      <c r="G24" s="53"/>
      <c r="H24" s="53"/>
      <c r="I24" s="3"/>
      <c r="J24" s="3"/>
      <c r="K24" s="3"/>
      <c r="L24" s="3"/>
      <c r="M24" s="3"/>
      <c r="N24" s="3"/>
    </row>
    <row r="25" spans="1:14">
      <c r="A25" s="6" t="str">
        <f>IF('01_Setup'!A17="Yes",'01_Setup'!B17,"")</f>
        <v/>
      </c>
      <c r="B25" s="6" t="str">
        <f>IF('01_Setup'!C17="","",'01_Setup'!C17)</f>
        <v/>
      </c>
      <c r="C25" s="8" t="str">
        <f>IF(A25="","",SUMIFS('10_Owner_Current'!$L$7:$L$206,'10_Owner_Current'!$C$7:$C$206,A25))</f>
        <v/>
      </c>
      <c r="D25" s="8">
        <f>'15_Tax_SA_Mapping'!P10-'15_Tax_SA_Mapping'!Q10</f>
        <v>0</v>
      </c>
      <c r="E25" s="8" t="str">
        <f>'15_Tax_SA_Mapping'!W10</f>
        <v/>
      </c>
      <c r="F25" s="8" t="str">
        <f>'15_Tax_SA_Mapping'!O27</f>
        <v/>
      </c>
      <c r="G25" s="53"/>
      <c r="H25" s="53"/>
      <c r="I25" s="3"/>
      <c r="J25" s="3"/>
      <c r="K25" s="3"/>
      <c r="L25" s="3"/>
      <c r="M25" s="3"/>
      <c r="N25" s="3"/>
    </row>
    <row r="26" spans="1:14">
      <c r="A26" s="6" t="str">
        <f>IF('01_Setup'!A18="Yes",'01_Setup'!B18,"")</f>
        <v/>
      </c>
      <c r="B26" s="6" t="str">
        <f>IF('01_Setup'!C18="","",'01_Setup'!C18)</f>
        <v/>
      </c>
      <c r="C26" s="8" t="str">
        <f>IF(A26="","",SUMIFS('10_Owner_Current'!$L$7:$L$206,'10_Owner_Current'!$C$7:$C$206,A26))</f>
        <v/>
      </c>
      <c r="D26" s="8">
        <f>'15_Tax_SA_Mapping'!P11-'15_Tax_SA_Mapping'!Q11</f>
        <v>0</v>
      </c>
      <c r="E26" s="8" t="str">
        <f>'15_Tax_SA_Mapping'!W11</f>
        <v/>
      </c>
      <c r="F26" s="8" t="str">
        <f>'15_Tax_SA_Mapping'!O28</f>
        <v/>
      </c>
      <c r="G26" s="53"/>
      <c r="H26" s="53"/>
      <c r="I26" s="3"/>
      <c r="J26" s="3"/>
      <c r="K26" s="3"/>
      <c r="L26" s="3"/>
      <c r="M26" s="3"/>
      <c r="N26" s="3"/>
    </row>
    <row r="27" spans="1:14">
      <c r="A27" s="6" t="str">
        <f>IF('01_Setup'!A19="Yes",'01_Setup'!B19,"")</f>
        <v/>
      </c>
      <c r="B27" s="6" t="str">
        <f>IF('01_Setup'!C19="","",'01_Setup'!C19)</f>
        <v/>
      </c>
      <c r="C27" s="8" t="str">
        <f>IF(A27="","",SUMIFS('10_Owner_Current'!$L$7:$L$206,'10_Owner_Current'!$C$7:$C$206,A27))</f>
        <v/>
      </c>
      <c r="D27" s="8">
        <f>'15_Tax_SA_Mapping'!P12-'15_Tax_SA_Mapping'!Q12</f>
        <v>0</v>
      </c>
      <c r="E27" s="8" t="str">
        <f>'15_Tax_SA_Mapping'!W12</f>
        <v/>
      </c>
      <c r="F27" s="8" t="str">
        <f>'15_Tax_SA_Mapping'!O29</f>
        <v/>
      </c>
      <c r="G27" s="53"/>
      <c r="H27" s="53"/>
      <c r="I27" s="3"/>
      <c r="J27" s="3"/>
      <c r="K27" s="3"/>
      <c r="L27" s="3"/>
      <c r="M27" s="3"/>
      <c r="N27" s="3"/>
    </row>
  </sheetData>
  <sheetProtection sheet="1" objects="1" scenarios="1" sort="0" autoFilter="0"/>
  <mergeCells count="3">
    <mergeCell ref="A1:N1"/>
    <mergeCell ref="A3:N4"/>
    <mergeCell ref="A20:H20"/>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xr:uid="{00000000-0002-0000-1200-000000000000}">
          <x14:formula1>
            <xm:f>'99_Lists'!$H$4:$H$6</xm:f>
          </x14:formula1>
          <xm:sqref>G22:G27</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L30"/>
  <sheetViews>
    <sheetView workbookViewId="0"/>
  </sheetViews>
  <sheetFormatPr defaultRowHeight="14.25"/>
  <cols>
    <col min="1" max="6" width="25" customWidth="1"/>
    <col min="7" max="7" width="33.375" customWidth="1"/>
    <col min="8" max="12" width="25" customWidth="1"/>
  </cols>
  <sheetData>
    <row r="1" spans="1:12" ht="30" customHeight="1">
      <c r="A1" s="2" t="s">
        <v>414</v>
      </c>
      <c r="B1" s="2"/>
      <c r="C1" s="2"/>
      <c r="D1" s="2"/>
      <c r="E1" s="2"/>
      <c r="F1" s="2"/>
      <c r="G1" s="2"/>
      <c r="H1" s="2"/>
      <c r="I1" s="2"/>
      <c r="J1" s="2"/>
      <c r="K1" s="2"/>
      <c r="L1" s="2"/>
    </row>
    <row r="2" spans="1:12">
      <c r="A2" s="3"/>
      <c r="B2" s="3"/>
      <c r="C2" s="3"/>
      <c r="D2" s="3"/>
      <c r="E2" s="3"/>
      <c r="F2" s="3"/>
      <c r="G2" s="3"/>
      <c r="H2" s="3"/>
      <c r="I2" s="3"/>
      <c r="J2" s="3"/>
      <c r="K2" s="3"/>
      <c r="L2" s="3"/>
    </row>
    <row r="3" spans="1:12" ht="33.950000000000003" customHeight="1">
      <c r="A3" s="42" t="s">
        <v>50</v>
      </c>
      <c r="B3" s="42" t="s">
        <v>309</v>
      </c>
      <c r="C3" s="42" t="s">
        <v>53</v>
      </c>
      <c r="D3" s="42" t="s">
        <v>140</v>
      </c>
      <c r="E3" s="42" t="s">
        <v>141</v>
      </c>
      <c r="F3" s="42" t="s">
        <v>142</v>
      </c>
      <c r="G3" s="42" t="s">
        <v>143</v>
      </c>
      <c r="H3" s="42" t="s">
        <v>415</v>
      </c>
      <c r="I3" s="42" t="s">
        <v>157</v>
      </c>
      <c r="J3" s="42" t="s">
        <v>416</v>
      </c>
      <c r="K3" s="42" t="s">
        <v>417</v>
      </c>
      <c r="L3" s="42" t="s">
        <v>418</v>
      </c>
    </row>
    <row r="4" spans="1:12">
      <c r="A4" s="12" t="s">
        <v>56</v>
      </c>
      <c r="B4" s="12" t="s">
        <v>46</v>
      </c>
      <c r="C4" s="12" t="s">
        <v>58</v>
      </c>
      <c r="D4" s="12" t="s">
        <v>419</v>
      </c>
      <c r="E4" s="12" t="s">
        <v>129</v>
      </c>
      <c r="F4" s="12" t="s">
        <v>277</v>
      </c>
      <c r="G4" s="12" t="s">
        <v>420</v>
      </c>
      <c r="H4" s="12" t="s">
        <v>56</v>
      </c>
      <c r="I4" s="12" t="s">
        <v>421</v>
      </c>
      <c r="J4" s="12" t="s">
        <v>422</v>
      </c>
      <c r="K4" s="12" t="s">
        <v>423</v>
      </c>
      <c r="L4" s="12" t="s">
        <v>362</v>
      </c>
    </row>
    <row r="5" spans="1:12">
      <c r="A5" s="12" t="s">
        <v>59</v>
      </c>
      <c r="B5" s="12" t="s">
        <v>424</v>
      </c>
      <c r="C5" s="12" t="s">
        <v>425</v>
      </c>
      <c r="D5" s="12" t="s">
        <v>426</v>
      </c>
      <c r="E5" s="12" t="s">
        <v>427</v>
      </c>
      <c r="F5" s="12" t="s">
        <v>428</v>
      </c>
      <c r="G5" s="12" t="s">
        <v>429</v>
      </c>
      <c r="H5" s="12" t="s">
        <v>59</v>
      </c>
      <c r="I5" s="12" t="s">
        <v>430</v>
      </c>
      <c r="J5" s="12" t="s">
        <v>431</v>
      </c>
      <c r="K5" s="12" t="s">
        <v>432</v>
      </c>
      <c r="L5" s="12" t="s">
        <v>433</v>
      </c>
    </row>
    <row r="6" spans="1:12">
      <c r="A6" s="12"/>
      <c r="B6" s="12"/>
      <c r="C6" s="12" t="s">
        <v>434</v>
      </c>
      <c r="D6" s="12" t="s">
        <v>435</v>
      </c>
      <c r="E6" s="12" t="s">
        <v>436</v>
      </c>
      <c r="F6" s="12" t="s">
        <v>437</v>
      </c>
      <c r="G6" s="12" t="s">
        <v>438</v>
      </c>
      <c r="H6" s="12" t="s">
        <v>439</v>
      </c>
      <c r="I6" s="12" t="s">
        <v>440</v>
      </c>
      <c r="J6" s="12" t="s">
        <v>441</v>
      </c>
      <c r="K6" s="12" t="s">
        <v>442</v>
      </c>
      <c r="L6" s="12" t="s">
        <v>443</v>
      </c>
    </row>
    <row r="7" spans="1:12">
      <c r="A7" s="12"/>
      <c r="B7" s="12"/>
      <c r="C7" s="12" t="s">
        <v>444</v>
      </c>
      <c r="D7" s="12" t="s">
        <v>445</v>
      </c>
      <c r="E7" s="12" t="s">
        <v>378</v>
      </c>
      <c r="F7" s="12" t="s">
        <v>446</v>
      </c>
      <c r="G7" s="12" t="s">
        <v>447</v>
      </c>
      <c r="H7" s="12"/>
      <c r="I7" s="12" t="s">
        <v>448</v>
      </c>
      <c r="J7" s="12" t="s">
        <v>439</v>
      </c>
      <c r="K7" s="12" t="s">
        <v>449</v>
      </c>
      <c r="L7" s="12" t="s">
        <v>439</v>
      </c>
    </row>
    <row r="8" spans="1:12">
      <c r="A8" s="12"/>
      <c r="B8" s="12"/>
      <c r="C8" s="12" t="s">
        <v>450</v>
      </c>
      <c r="D8" s="12" t="s">
        <v>451</v>
      </c>
      <c r="E8" s="12" t="s">
        <v>151</v>
      </c>
      <c r="F8" s="12" t="s">
        <v>452</v>
      </c>
      <c r="G8" s="12" t="s">
        <v>453</v>
      </c>
      <c r="H8" s="12"/>
      <c r="I8" s="12"/>
      <c r="J8" s="12"/>
      <c r="K8" s="12" t="s">
        <v>454</v>
      </c>
      <c r="L8" s="12"/>
    </row>
    <row r="9" spans="1:12">
      <c r="A9" s="12"/>
      <c r="B9" s="12"/>
      <c r="C9" s="12"/>
      <c r="D9" s="12" t="s">
        <v>455</v>
      </c>
      <c r="E9" s="12" t="s">
        <v>73</v>
      </c>
      <c r="F9" s="12" t="s">
        <v>456</v>
      </c>
      <c r="G9" s="12" t="s">
        <v>457</v>
      </c>
      <c r="H9" s="12"/>
      <c r="I9" s="12"/>
      <c r="J9" s="12"/>
      <c r="K9" s="12"/>
      <c r="L9" s="12"/>
    </row>
    <row r="10" spans="1:12">
      <c r="A10" s="12"/>
      <c r="B10" s="12"/>
      <c r="C10" s="12"/>
      <c r="D10" s="12" t="s">
        <v>458</v>
      </c>
      <c r="E10" s="12" t="s">
        <v>459</v>
      </c>
      <c r="F10" s="12" t="s">
        <v>460</v>
      </c>
      <c r="G10" s="12" t="s">
        <v>461</v>
      </c>
      <c r="H10" s="12"/>
      <c r="I10" s="12"/>
      <c r="J10" s="12"/>
      <c r="K10" s="12"/>
      <c r="L10" s="12"/>
    </row>
    <row r="11" spans="1:12">
      <c r="A11" s="12"/>
      <c r="B11" s="12"/>
      <c r="C11" s="12"/>
      <c r="D11" s="12" t="s">
        <v>462</v>
      </c>
      <c r="E11" s="12" t="s">
        <v>463</v>
      </c>
      <c r="F11" s="12" t="s">
        <v>464</v>
      </c>
      <c r="G11" s="12" t="s">
        <v>465</v>
      </c>
      <c r="H11" s="12"/>
      <c r="I11" s="12"/>
      <c r="J11" s="12"/>
      <c r="K11" s="12"/>
      <c r="L11" s="12"/>
    </row>
    <row r="12" spans="1:12">
      <c r="A12" s="12"/>
      <c r="B12" s="12"/>
      <c r="C12" s="12"/>
      <c r="D12" s="12" t="s">
        <v>466</v>
      </c>
      <c r="E12" s="12" t="s">
        <v>154</v>
      </c>
      <c r="F12" s="12" t="s">
        <v>467</v>
      </c>
      <c r="G12" s="12" t="s">
        <v>468</v>
      </c>
      <c r="H12" s="12"/>
      <c r="I12" s="12"/>
      <c r="J12" s="12"/>
      <c r="K12" s="12"/>
      <c r="L12" s="12"/>
    </row>
    <row r="13" spans="1:12">
      <c r="A13" s="12"/>
      <c r="B13" s="12"/>
      <c r="C13" s="12"/>
      <c r="D13" s="12" t="s">
        <v>469</v>
      </c>
      <c r="E13" s="12" t="s">
        <v>470</v>
      </c>
      <c r="F13" s="12" t="s">
        <v>471</v>
      </c>
      <c r="G13" s="12" t="s">
        <v>472</v>
      </c>
      <c r="H13" s="12"/>
      <c r="I13" s="12"/>
      <c r="J13" s="12"/>
      <c r="K13" s="12"/>
      <c r="L13" s="12"/>
    </row>
    <row r="14" spans="1:12">
      <c r="A14" s="12"/>
      <c r="B14" s="12"/>
      <c r="C14" s="12"/>
      <c r="D14" s="12" t="s">
        <v>473</v>
      </c>
      <c r="E14" s="12"/>
      <c r="F14" s="12" t="s">
        <v>474</v>
      </c>
      <c r="G14" s="12" t="s">
        <v>475</v>
      </c>
      <c r="H14" s="12"/>
      <c r="I14" s="12"/>
      <c r="J14" s="12"/>
      <c r="K14" s="12"/>
      <c r="L14" s="12"/>
    </row>
    <row r="15" spans="1:12">
      <c r="A15" s="12"/>
      <c r="B15" s="12"/>
      <c r="C15" s="12"/>
      <c r="D15" s="12" t="s">
        <v>476</v>
      </c>
      <c r="E15" s="12"/>
      <c r="F15" s="12" t="s">
        <v>477</v>
      </c>
      <c r="G15" s="12" t="s">
        <v>378</v>
      </c>
      <c r="H15" s="12"/>
      <c r="I15" s="12"/>
      <c r="J15" s="12"/>
      <c r="K15" s="12"/>
      <c r="L15" s="12"/>
    </row>
    <row r="16" spans="1:12">
      <c r="A16" s="12"/>
      <c r="B16" s="12"/>
      <c r="C16" s="12"/>
      <c r="D16" s="12" t="s">
        <v>450</v>
      </c>
      <c r="E16" s="12"/>
      <c r="F16" s="12" t="s">
        <v>478</v>
      </c>
      <c r="G16" s="12" t="s">
        <v>479</v>
      </c>
      <c r="H16" s="12"/>
      <c r="I16" s="12"/>
      <c r="J16" s="12"/>
      <c r="K16" s="12"/>
      <c r="L16" s="12"/>
    </row>
    <row r="17" spans="1:12">
      <c r="A17" s="12"/>
      <c r="B17" s="12"/>
      <c r="C17" s="12"/>
      <c r="D17" s="12"/>
      <c r="E17" s="12"/>
      <c r="F17" s="12" t="s">
        <v>480</v>
      </c>
      <c r="G17" s="12" t="s">
        <v>481</v>
      </c>
      <c r="H17" s="12"/>
      <c r="I17" s="12"/>
      <c r="J17" s="12"/>
      <c r="K17" s="12"/>
      <c r="L17" s="12"/>
    </row>
    <row r="18" spans="1:12">
      <c r="A18" s="12"/>
      <c r="B18" s="12"/>
      <c r="C18" s="12"/>
      <c r="D18" s="12"/>
      <c r="E18" s="12"/>
      <c r="F18" s="12" t="s">
        <v>482</v>
      </c>
      <c r="G18" s="12" t="s">
        <v>483</v>
      </c>
      <c r="H18" s="12"/>
      <c r="I18" s="12"/>
      <c r="J18" s="12"/>
      <c r="K18" s="12"/>
      <c r="L18" s="12"/>
    </row>
    <row r="19" spans="1:12">
      <c r="A19" s="12"/>
      <c r="B19" s="12"/>
      <c r="C19" s="12"/>
      <c r="D19" s="12"/>
      <c r="E19" s="12"/>
      <c r="F19" s="12" t="s">
        <v>468</v>
      </c>
      <c r="G19" s="12" t="s">
        <v>154</v>
      </c>
      <c r="H19" s="12"/>
      <c r="I19" s="12"/>
      <c r="J19" s="12"/>
      <c r="K19" s="12"/>
      <c r="L19" s="12"/>
    </row>
    <row r="20" spans="1:12">
      <c r="A20" s="12"/>
      <c r="B20" s="12"/>
      <c r="C20" s="12"/>
      <c r="D20" s="12"/>
      <c r="E20" s="12"/>
      <c r="F20" s="12" t="s">
        <v>105</v>
      </c>
      <c r="G20" s="12" t="s">
        <v>484</v>
      </c>
      <c r="H20" s="12"/>
      <c r="I20" s="12"/>
      <c r="J20" s="12"/>
      <c r="K20" s="12"/>
      <c r="L20" s="12"/>
    </row>
    <row r="21" spans="1:12">
      <c r="A21" s="12"/>
      <c r="B21" s="12"/>
      <c r="C21" s="12"/>
      <c r="D21" s="12"/>
      <c r="E21" s="12"/>
      <c r="F21" s="12" t="s">
        <v>485</v>
      </c>
      <c r="G21" s="12" t="s">
        <v>439</v>
      </c>
      <c r="H21" s="12"/>
      <c r="I21" s="12"/>
      <c r="J21" s="12"/>
      <c r="K21" s="12"/>
      <c r="L21" s="12"/>
    </row>
    <row r="22" spans="1:12">
      <c r="A22" s="12"/>
      <c r="B22" s="12"/>
      <c r="C22" s="12"/>
      <c r="D22" s="12"/>
      <c r="E22" s="12"/>
      <c r="F22" s="12" t="s">
        <v>479</v>
      </c>
      <c r="G22" s="12"/>
      <c r="H22" s="12"/>
      <c r="I22" s="12"/>
      <c r="J22" s="12"/>
      <c r="K22" s="12"/>
      <c r="L22" s="12"/>
    </row>
    <row r="23" spans="1:12">
      <c r="A23" s="12"/>
      <c r="B23" s="12"/>
      <c r="C23" s="12"/>
      <c r="D23" s="12"/>
      <c r="E23" s="12"/>
      <c r="F23" s="12" t="s">
        <v>486</v>
      </c>
      <c r="G23" s="12"/>
      <c r="H23" s="12"/>
      <c r="I23" s="12"/>
      <c r="J23" s="12"/>
      <c r="K23" s="12"/>
      <c r="L23" s="12"/>
    </row>
    <row r="24" spans="1:12">
      <c r="A24" s="12"/>
      <c r="B24" s="12"/>
      <c r="C24" s="12"/>
      <c r="D24" s="12"/>
      <c r="E24" s="12"/>
      <c r="F24" s="12" t="s">
        <v>487</v>
      </c>
      <c r="G24" s="12"/>
      <c r="H24" s="12"/>
      <c r="I24" s="12"/>
      <c r="J24" s="12"/>
      <c r="K24" s="12"/>
      <c r="L24" s="12"/>
    </row>
    <row r="25" spans="1:12">
      <c r="A25" s="12"/>
      <c r="B25" s="12"/>
      <c r="C25" s="12"/>
      <c r="D25" s="12"/>
      <c r="E25" s="12"/>
      <c r="F25" s="12" t="s">
        <v>488</v>
      </c>
      <c r="G25" s="12"/>
      <c r="H25" s="12"/>
      <c r="I25" s="12"/>
      <c r="J25" s="12"/>
      <c r="K25" s="12"/>
      <c r="L25" s="12"/>
    </row>
    <row r="26" spans="1:12">
      <c r="A26" s="12"/>
      <c r="B26" s="12"/>
      <c r="C26" s="12"/>
      <c r="D26" s="12"/>
      <c r="E26" s="12"/>
      <c r="F26" s="12" t="s">
        <v>303</v>
      </c>
      <c r="G26" s="12"/>
      <c r="H26" s="12"/>
      <c r="I26" s="12"/>
      <c r="J26" s="12"/>
      <c r="K26" s="12"/>
      <c r="L26" s="12"/>
    </row>
    <row r="27" spans="1:12">
      <c r="A27" s="12"/>
      <c r="B27" s="12"/>
      <c r="C27" s="12"/>
      <c r="D27" s="12"/>
      <c r="E27" s="12"/>
      <c r="F27" s="12" t="s">
        <v>489</v>
      </c>
      <c r="G27" s="12"/>
      <c r="H27" s="12"/>
      <c r="I27" s="12"/>
      <c r="J27" s="12"/>
      <c r="K27" s="12"/>
      <c r="L27" s="12"/>
    </row>
    <row r="28" spans="1:12">
      <c r="A28" s="12"/>
      <c r="B28" s="12"/>
      <c r="C28" s="12"/>
      <c r="D28" s="12"/>
      <c r="E28" s="12"/>
      <c r="F28" s="12" t="s">
        <v>490</v>
      </c>
      <c r="G28" s="12"/>
      <c r="H28" s="12"/>
      <c r="I28" s="12"/>
      <c r="J28" s="12"/>
      <c r="K28" s="12"/>
      <c r="L28" s="12"/>
    </row>
    <row r="29" spans="1:12">
      <c r="A29" s="12"/>
      <c r="B29" s="12"/>
      <c r="C29" s="12"/>
      <c r="D29" s="12"/>
      <c r="E29" s="12"/>
      <c r="F29" s="12" t="s">
        <v>491</v>
      </c>
      <c r="G29" s="12"/>
      <c r="H29" s="12"/>
      <c r="I29" s="12"/>
      <c r="J29" s="12"/>
      <c r="K29" s="12"/>
      <c r="L29" s="12"/>
    </row>
    <row r="30" spans="1:12">
      <c r="A30" s="12"/>
      <c r="B30" s="12"/>
      <c r="C30" s="12"/>
      <c r="D30" s="12"/>
      <c r="E30" s="12"/>
      <c r="F30" s="12" t="s">
        <v>450</v>
      </c>
      <c r="G30" s="12"/>
      <c r="H30" s="12"/>
      <c r="I30" s="12"/>
      <c r="J30" s="12"/>
      <c r="K30" s="12"/>
      <c r="L30" s="12"/>
    </row>
  </sheetData>
  <sheetProtection sheet="1" objects="1" scenarios="1" sort="0" autoFilter="0"/>
  <mergeCells count="1">
    <mergeCell ref="A1:L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20</vt:i4>
      </vt:variant>
    </vt:vector>
  </HeadingPairs>
  <TitlesOfParts>
    <vt:vector size="20" baseType="lpstr">
      <vt:lpstr>00_Start_Here</vt:lpstr>
      <vt:lpstr>01_Setup</vt:lpstr>
      <vt:lpstr>02_Dashboard</vt:lpstr>
      <vt:lpstr>03_Transactions</vt:lpstr>
      <vt:lpstr>04_Rent_Ledger</vt:lpstr>
      <vt:lpstr>05_Deposits</vt:lpstr>
      <vt:lpstr>06_Agent_Control</vt:lpstr>
      <vt:lpstr>07_Bank_Reconciliation</vt:lpstr>
      <vt:lpstr>08_Mortgage_Finance</vt:lpstr>
      <vt:lpstr>09_Shared_Costs</vt:lpstr>
      <vt:lpstr>10_Owner_Current</vt:lpstr>
      <vt:lpstr>11_Capital_Register</vt:lpstr>
      <vt:lpstr>12_Domestic_Items</vt:lpstr>
      <vt:lpstr>13_Document_Register</vt:lpstr>
      <vt:lpstr>14_Annual_Summary</vt:lpstr>
      <vt:lpstr>15_Tax_SA_Mapping</vt:lpstr>
      <vt:lpstr>16_MTD_Quarterly</vt:lpstr>
      <vt:lpstr>17_Year_End_Checklist</vt:lpstr>
      <vt:lpstr>18_Next_Year_Opening</vt:lpstr>
      <vt:lpstr>99_Lists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David Stewart</cp:lastModifiedBy>
  <dcterms:created xsi:type="dcterms:W3CDTF">2026-08-03T19:15:46Z</dcterms:created>
  <dcterms:modified xsi:type="dcterms:W3CDTF">2026-08-03T19:15:46Z</dcterms:modified>
</cp:coreProperties>
</file>